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ěKS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<sst xmlns="http://schemas.openxmlformats.org/spreadsheetml/2006/main" count="116" uniqueCount="82">
  <si>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MěKS</t>
  </si>
  <si>
    <t>CELKEM</t>
  </si>
  <si>
    <t>Spotřeba materiálu</t>
  </si>
  <si>
    <t>spotřební a režijní materiál</t>
  </si>
  <si>
    <t>Spotřeba energie</t>
  </si>
  <si>
    <t>voda</t>
  </si>
  <si>
    <t>elektrická energie</t>
  </si>
  <si>
    <t>Nákup zboží - kavárna</t>
  </si>
  <si>
    <t>Opravy a udržování</t>
  </si>
  <si>
    <t>Cestovné</t>
  </si>
  <si>
    <t>Náklady na reprezentaci</t>
  </si>
  <si>
    <t>Ostatní služby</t>
  </si>
  <si>
    <t>nákup tepla</t>
  </si>
  <si>
    <t>hovorné a poštovné</t>
  </si>
  <si>
    <t>revize</t>
  </si>
  <si>
    <t>pořady MěKS</t>
  </si>
  <si>
    <t>pořady kina</t>
  </si>
  <si>
    <t>galerie</t>
  </si>
  <si>
    <t>pořady Muzeum</t>
  </si>
  <si>
    <t>ostatní výše nezařazené sl.</t>
  </si>
  <si>
    <t>Mzdové náklady</t>
  </si>
  <si>
    <t>Zákonné soc. pojištění</t>
  </si>
  <si>
    <t>Jiné sociální pojištění</t>
  </si>
  <si>
    <t>Zákonné soc.náklady</t>
  </si>
  <si>
    <t>Jiné sociální náklady</t>
  </si>
  <si>
    <t>Jiné pokuty a penále</t>
  </si>
  <si>
    <t xml:space="preserve"> Manka a škody</t>
  </si>
  <si>
    <t>Ostatní náklady z činnosti</t>
  </si>
  <si>
    <t xml:space="preserve">pojištění </t>
  </si>
  <si>
    <t>Odpisy dlouhod.majetku</t>
  </si>
  <si>
    <t>Náklady z drob.dl.majetku</t>
  </si>
  <si>
    <t>Ostatní finanční náklady</t>
  </si>
  <si>
    <t>Náklady celkem:</t>
  </si>
  <si>
    <t>Výnosy z prodeje služeb</t>
  </si>
  <si>
    <t>tržby MěKS</t>
  </si>
  <si>
    <t>tržby kino</t>
  </si>
  <si>
    <t>tržby galerie</t>
  </si>
  <si>
    <t>tržby Muzeum</t>
  </si>
  <si>
    <t>ostatní nezařazené tržby</t>
  </si>
  <si>
    <t>Výnosy z pronájmu</t>
  </si>
  <si>
    <t>Prodej zboží+tržba kavárna</t>
  </si>
  <si>
    <t>Jiné výnosy z vl. výkonů</t>
  </si>
  <si>
    <t>Zúčtování fondů</t>
  </si>
  <si>
    <t>Ostatní výnosy z činnosti</t>
  </si>
  <si>
    <t>ost. výnosy PO</t>
  </si>
  <si>
    <t>Úroky</t>
  </si>
  <si>
    <t>Ost. finanční výnosy</t>
  </si>
  <si>
    <t>Výnosy celkem</t>
  </si>
  <si>
    <t>Dotace JmK, MK, MPSV</t>
  </si>
  <si>
    <t>Výnosy celkem vč.dotace JmK</t>
  </si>
  <si>
    <t>Hospodářský výsledek</t>
  </si>
  <si>
    <t>ÚČET:</t>
  </si>
  <si>
    <t>Provozní příspěvek - zřizovatel</t>
  </si>
  <si>
    <t>Muz.</t>
  </si>
  <si>
    <t>Provozní přísp.-rozpuštění dotace</t>
  </si>
  <si>
    <t>TN, TTV</t>
  </si>
  <si>
    <t>tržby TN TTV</t>
  </si>
  <si>
    <t>ostatní kulturní akce</t>
  </si>
  <si>
    <t>TIC</t>
  </si>
  <si>
    <t>pohonné hmoty</t>
  </si>
  <si>
    <t>tisk Tišnovských novin</t>
  </si>
  <si>
    <t>čistící prostředky</t>
  </si>
  <si>
    <t>mzdy</t>
  </si>
  <si>
    <t>dohody</t>
  </si>
  <si>
    <t>Silniční daň</t>
  </si>
  <si>
    <t>bankovní poplatky</t>
  </si>
  <si>
    <t>tržby ples</t>
  </si>
  <si>
    <t>Kino</t>
  </si>
  <si>
    <t>Galerie</t>
  </si>
  <si>
    <t xml:space="preserve">MěKS Tišnov </t>
  </si>
  <si>
    <t>ROZPOČET NA ROK 2016</t>
  </si>
  <si>
    <t>stav k 31.12.2014</t>
  </si>
  <si>
    <t>stav k 30.9.2015</t>
  </si>
  <si>
    <t>schvál.rozp. 2015</t>
  </si>
  <si>
    <t>upr.rozp. 2015</t>
  </si>
  <si>
    <t>rozpočet 2016</t>
  </si>
  <si>
    <t>knihovna</t>
  </si>
  <si>
    <t>knih.</t>
  </si>
  <si>
    <t>TN TTV</t>
  </si>
  <si>
    <t>Mlýnská</t>
  </si>
  <si>
    <t>nákup knih</t>
  </si>
  <si>
    <t>tržby knihovna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</si>
</sst>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[$-405]d\.\ mmmm\ yyyy"/>
  </numFmts>
  <fonts count="55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</font>
    <font>
      <b/>
      <sz val="10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.5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.5"/>
      <color theme="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medium"/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0" fillId="33" borderId="0" xfId="34" applyFont="1" applyFill="1" applyBorder="1" applyAlignment="1" applyProtection="1">
      <alignment/>
      <protection/>
    </xf>
    <xf numFmtId="3" fontId="10" fillId="34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14" fontId="7" fillId="0" borderId="18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3" fontId="5" fillId="34" borderId="21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12" fillId="35" borderId="28" xfId="0" applyNumberFormat="1" applyFont="1" applyFill="1" applyBorder="1" applyAlignment="1">
      <alignment/>
    </xf>
    <xf numFmtId="3" fontId="12" fillId="35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14" fontId="7" fillId="0" borderId="36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4" fontId="7" fillId="0" borderId="37" xfId="0" applyNumberFormat="1" applyFont="1" applyBorder="1" applyAlignment="1">
      <alignment horizontal="center"/>
    </xf>
    <xf numFmtId="3" fontId="4" fillId="36" borderId="11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5" fillId="37" borderId="16" xfId="0" applyNumberFormat="1" applyFont="1" applyFill="1" applyBorder="1" applyAlignment="1">
      <alignment/>
    </xf>
    <xf numFmtId="3" fontId="5" fillId="37" borderId="17" xfId="0" applyNumberFormat="1" applyFont="1" applyFill="1" applyBorder="1" applyAlignment="1">
      <alignment/>
    </xf>
    <xf numFmtId="3" fontId="5" fillId="37" borderId="12" xfId="0" applyNumberFormat="1" applyFont="1" applyFill="1" applyBorder="1" applyAlignment="1">
      <alignment/>
    </xf>
    <xf numFmtId="3" fontId="5" fillId="37" borderId="13" xfId="0" applyNumberFormat="1" applyFont="1" applyFill="1" applyBorder="1" applyAlignment="1">
      <alignment/>
    </xf>
    <xf numFmtId="3" fontId="8" fillId="37" borderId="16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3" fontId="5" fillId="37" borderId="27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53" fillId="38" borderId="29" xfId="0" applyNumberFormat="1" applyFont="1" applyFill="1" applyBorder="1" applyAlignment="1">
      <alignment/>
    </xf>
    <xf numFmtId="14" fontId="7" fillId="0" borderId="38" xfId="0" applyNumberFormat="1" applyFont="1" applyBorder="1" applyAlignment="1">
      <alignment horizontal="center"/>
    </xf>
    <xf numFmtId="3" fontId="5" fillId="34" borderId="39" xfId="0" applyNumberFormat="1" applyFont="1" applyFill="1" applyBorder="1" applyAlignment="1">
      <alignment/>
    </xf>
    <xf numFmtId="3" fontId="5" fillId="37" borderId="40" xfId="0" applyNumberFormat="1" applyFont="1" applyFill="1" applyBorder="1" applyAlignment="1">
      <alignment/>
    </xf>
    <xf numFmtId="3" fontId="11" fillId="36" borderId="0" xfId="0" applyNumberFormat="1" applyFont="1" applyFill="1" applyBorder="1" applyAlignment="1">
      <alignment/>
    </xf>
    <xf numFmtId="3" fontId="5" fillId="39" borderId="0" xfId="0" applyNumberFormat="1" applyFont="1" applyFill="1" applyBorder="1" applyAlignment="1">
      <alignment/>
    </xf>
    <xf numFmtId="3" fontId="53" fillId="38" borderId="27" xfId="0" applyNumberFormat="1" applyFont="1" applyFill="1" applyBorder="1" applyAlignment="1">
      <alignment/>
    </xf>
    <xf numFmtId="3" fontId="5" fillId="37" borderId="14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4" fontId="13" fillId="0" borderId="41" xfId="0" applyNumberFormat="1" applyFont="1" applyBorder="1" applyAlignment="1">
      <alignment horizontal="center" wrapText="1"/>
    </xf>
    <xf numFmtId="3" fontId="5" fillId="40" borderId="11" xfId="0" applyNumberFormat="1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3" fillId="35" borderId="27" xfId="0" applyNumberFormat="1" applyFont="1" applyFill="1" applyBorder="1" applyAlignment="1">
      <alignment/>
    </xf>
    <xf numFmtId="3" fontId="53" fillId="35" borderId="28" xfId="0" applyNumberFormat="1" applyFont="1" applyFill="1" applyBorder="1" applyAlignment="1">
      <alignment/>
    </xf>
    <xf numFmtId="3" fontId="53" fillId="35" borderId="30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14" fontId="7" fillId="0" borderId="42" xfId="0" applyNumberFormat="1" applyFont="1" applyBorder="1" applyAlignment="1">
      <alignment horizontal="center"/>
    </xf>
    <xf numFmtId="14" fontId="7" fillId="0" borderId="43" xfId="0" applyNumberFormat="1" applyFont="1" applyBorder="1" applyAlignment="1">
      <alignment horizontal="center"/>
    </xf>
    <xf numFmtId="3" fontId="5" fillId="34" borderId="44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5" fillId="34" borderId="45" xfId="0" applyNumberFormat="1" applyFont="1" applyFill="1" applyBorder="1" applyAlignment="1">
      <alignment/>
    </xf>
    <xf numFmtId="3" fontId="5" fillId="34" borderId="45" xfId="0" applyNumberFormat="1" applyFont="1" applyFill="1" applyBorder="1" applyAlignment="1">
      <alignment/>
    </xf>
    <xf numFmtId="3" fontId="5" fillId="34" borderId="46" xfId="0" applyNumberFormat="1" applyFont="1" applyFill="1" applyBorder="1" applyAlignment="1">
      <alignment/>
    </xf>
    <xf numFmtId="14" fontId="7" fillId="0" borderId="47" xfId="0" applyNumberFormat="1" applyFont="1" applyBorder="1" applyAlignment="1">
      <alignment horizontal="center"/>
    </xf>
    <xf numFmtId="3" fontId="5" fillId="34" borderId="48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5" fillId="40" borderId="49" xfId="0" applyNumberFormat="1" applyFont="1" applyFill="1" applyBorder="1" applyAlignment="1">
      <alignment/>
    </xf>
    <xf numFmtId="3" fontId="53" fillId="35" borderId="50" xfId="0" applyNumberFormat="1" applyFont="1" applyFill="1" applyBorder="1" applyAlignment="1">
      <alignment/>
    </xf>
    <xf numFmtId="3" fontId="53" fillId="38" borderId="46" xfId="0" applyNumberFormat="1" applyFont="1" applyFill="1" applyBorder="1" applyAlignment="1">
      <alignment/>
    </xf>
    <xf numFmtId="3" fontId="5" fillId="34" borderId="51" xfId="0" applyNumberFormat="1" applyFont="1" applyFill="1" applyBorder="1" applyAlignment="1">
      <alignment/>
    </xf>
    <xf numFmtId="3" fontId="5" fillId="34" borderId="5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5" fillId="34" borderId="46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8" fillId="34" borderId="57" xfId="0" applyNumberFormat="1" applyFont="1" applyFill="1" applyBorder="1" applyAlignment="1">
      <alignment/>
    </xf>
    <xf numFmtId="3" fontId="8" fillId="34" borderId="58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3" fillId="35" borderId="29" xfId="0" applyNumberFormat="1" applyFont="1" applyFill="1" applyBorder="1" applyAlignment="1">
      <alignment/>
    </xf>
    <xf numFmtId="3" fontId="8" fillId="37" borderId="4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5" fillId="34" borderId="59" xfId="0" applyNumberFormat="1" applyFont="1" applyFill="1" applyBorder="1" applyAlignment="1">
      <alignment/>
    </xf>
    <xf numFmtId="3" fontId="5" fillId="34" borderId="60" xfId="0" applyNumberFormat="1" applyFont="1" applyFill="1" applyBorder="1" applyAlignment="1">
      <alignment/>
    </xf>
    <xf numFmtId="3" fontId="5" fillId="34" borderId="61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14" fontId="7" fillId="0" borderId="50" xfId="0" applyNumberFormat="1" applyFont="1" applyBorder="1" applyAlignment="1">
      <alignment horizontal="center"/>
    </xf>
    <xf numFmtId="3" fontId="5" fillId="34" borderId="49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34" borderId="62" xfId="0" applyNumberFormat="1" applyFont="1" applyFill="1" applyBorder="1" applyAlignment="1">
      <alignment/>
    </xf>
    <xf numFmtId="3" fontId="5" fillId="34" borderId="63" xfId="0" applyNumberFormat="1" applyFont="1" applyFill="1" applyBorder="1" applyAlignment="1">
      <alignment/>
    </xf>
    <xf numFmtId="3" fontId="5" fillId="34" borderId="64" xfId="0" applyNumberFormat="1" applyFont="1" applyFill="1" applyBorder="1" applyAlignment="1">
      <alignment/>
    </xf>
    <xf numFmtId="3" fontId="5" fillId="34" borderId="65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5" fillId="34" borderId="66" xfId="0" applyNumberFormat="1" applyFont="1" applyFill="1" applyBorder="1" applyAlignment="1">
      <alignment/>
    </xf>
    <xf numFmtId="3" fontId="5" fillId="34" borderId="67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5" fillId="3" borderId="68" xfId="0" applyNumberFormat="1" applyFont="1" applyFill="1" applyBorder="1" applyAlignment="1">
      <alignment horizontal="center" vertical="top"/>
    </xf>
    <xf numFmtId="3" fontId="5" fillId="3" borderId="69" xfId="0" applyNumberFormat="1" applyFont="1" applyFill="1" applyBorder="1" applyAlignment="1">
      <alignment horizontal="center" vertical="top"/>
    </xf>
    <xf numFmtId="3" fontId="5" fillId="3" borderId="70" xfId="0" applyNumberFormat="1" applyFont="1" applyFill="1" applyBorder="1" applyAlignment="1">
      <alignment horizontal="center" vertical="top"/>
    </xf>
    <xf numFmtId="3" fontId="5" fillId="3" borderId="71" xfId="0" applyNumberFormat="1" applyFont="1" applyFill="1" applyBorder="1" applyAlignment="1">
      <alignment horizontal="center" vertical="top"/>
    </xf>
    <xf numFmtId="3" fontId="5" fillId="3" borderId="72" xfId="0" applyNumberFormat="1" applyFont="1" applyFill="1" applyBorder="1" applyAlignment="1">
      <alignment horizontal="center" vertical="top"/>
    </xf>
    <xf numFmtId="3" fontId="5" fillId="3" borderId="73" xfId="0" applyNumberFormat="1" applyFont="1" applyFill="1" applyBorder="1" applyAlignment="1">
      <alignment horizontal="center" vertical="top"/>
    </xf>
    <xf numFmtId="3" fontId="2" fillId="0" borderId="68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77" xfId="0" applyNumberFormat="1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5" fillId="15" borderId="68" xfId="0" applyNumberFormat="1" applyFont="1" applyFill="1" applyBorder="1" applyAlignment="1">
      <alignment horizontal="center" vertical="top"/>
    </xf>
    <xf numFmtId="3" fontId="5" fillId="15" borderId="69" xfId="0" applyNumberFormat="1" applyFont="1" applyFill="1" applyBorder="1" applyAlignment="1">
      <alignment horizontal="center" vertical="top"/>
    </xf>
    <xf numFmtId="3" fontId="5" fillId="15" borderId="70" xfId="0" applyNumberFormat="1" applyFont="1" applyFill="1" applyBorder="1" applyAlignment="1">
      <alignment horizontal="center" vertical="top"/>
    </xf>
    <xf numFmtId="3" fontId="5" fillId="15" borderId="71" xfId="0" applyNumberFormat="1" applyFont="1" applyFill="1" applyBorder="1" applyAlignment="1">
      <alignment horizontal="center" vertical="top"/>
    </xf>
    <xf numFmtId="3" fontId="5" fillId="15" borderId="72" xfId="0" applyNumberFormat="1" applyFont="1" applyFill="1" applyBorder="1" applyAlignment="1">
      <alignment horizontal="center" vertical="top"/>
    </xf>
    <xf numFmtId="3" fontId="5" fillId="15" borderId="73" xfId="0" applyNumberFormat="1" applyFont="1" applyFill="1" applyBorder="1" applyAlignment="1">
      <alignment horizontal="center" vertical="top"/>
    </xf>
    <xf numFmtId="3" fontId="54" fillId="0" borderId="79" xfId="0" applyNumberFormat="1" applyFont="1" applyBorder="1" applyAlignment="1">
      <alignment horizontal="center"/>
    </xf>
    <xf numFmtId="3" fontId="54" fillId="0" borderId="80" xfId="0" applyNumberFormat="1" applyFont="1" applyBorder="1" applyAlignment="1">
      <alignment horizontal="center"/>
    </xf>
    <xf numFmtId="3" fontId="54" fillId="0" borderId="81" xfId="0" applyNumberFormat="1" applyFont="1" applyBorder="1" applyAlignment="1">
      <alignment horizontal="center"/>
    </xf>
    <xf numFmtId="3" fontId="5" fillId="41" borderId="82" xfId="0" applyNumberFormat="1" applyFont="1" applyFill="1" applyBorder="1" applyAlignment="1">
      <alignment horizontal="center" vertical="top" wrapText="1"/>
    </xf>
    <xf numFmtId="3" fontId="5" fillId="41" borderId="69" xfId="0" applyNumberFormat="1" applyFont="1" applyFill="1" applyBorder="1" applyAlignment="1">
      <alignment horizontal="center" vertical="top" wrapText="1"/>
    </xf>
    <xf numFmtId="3" fontId="5" fillId="41" borderId="83" xfId="0" applyNumberFormat="1" applyFont="1" applyFill="1" applyBorder="1" applyAlignment="1">
      <alignment horizontal="center" vertical="top" wrapText="1"/>
    </xf>
    <xf numFmtId="3" fontId="5" fillId="41" borderId="84" xfId="0" applyNumberFormat="1" applyFont="1" applyFill="1" applyBorder="1" applyAlignment="1">
      <alignment horizontal="center" vertical="top" wrapText="1"/>
    </xf>
    <xf numFmtId="3" fontId="5" fillId="41" borderId="72" xfId="0" applyNumberFormat="1" applyFont="1" applyFill="1" applyBorder="1" applyAlignment="1">
      <alignment horizontal="center" vertical="top" wrapText="1"/>
    </xf>
    <xf numFmtId="3" fontId="5" fillId="41" borderId="85" xfId="0" applyNumberFormat="1" applyFont="1" applyFill="1" applyBorder="1" applyAlignment="1">
      <alignment horizontal="center" vertical="top" wrapText="1"/>
    </xf>
    <xf numFmtId="3" fontId="5" fillId="42" borderId="68" xfId="0" applyNumberFormat="1" applyFont="1" applyFill="1" applyBorder="1" applyAlignment="1">
      <alignment horizontal="center" vertical="top"/>
    </xf>
    <xf numFmtId="3" fontId="5" fillId="42" borderId="71" xfId="0" applyNumberFormat="1" applyFont="1" applyFill="1" applyBorder="1" applyAlignment="1">
      <alignment horizontal="center" vertical="top"/>
    </xf>
    <xf numFmtId="3" fontId="5" fillId="14" borderId="68" xfId="0" applyNumberFormat="1" applyFont="1" applyFill="1" applyBorder="1" applyAlignment="1">
      <alignment horizontal="center" vertical="top"/>
    </xf>
    <xf numFmtId="3" fontId="5" fillId="14" borderId="69" xfId="0" applyNumberFormat="1" applyFont="1" applyFill="1" applyBorder="1" applyAlignment="1">
      <alignment horizontal="center" vertical="top"/>
    </xf>
    <xf numFmtId="3" fontId="5" fillId="14" borderId="71" xfId="0" applyNumberFormat="1" applyFont="1" applyFill="1" applyBorder="1" applyAlignment="1">
      <alignment horizontal="center" vertical="top"/>
    </xf>
    <xf numFmtId="3" fontId="5" fillId="14" borderId="72" xfId="0" applyNumberFormat="1" applyFont="1" applyFill="1" applyBorder="1" applyAlignment="1">
      <alignment horizontal="center" vertical="top"/>
    </xf>
    <xf numFmtId="3" fontId="5" fillId="34" borderId="4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78"/>
  <sheetViews>
    <sheetView tabSelected="1" zoomScalePageLayoutView="0" workbookViewId="0" topLeftCell="A1">
      <selection activeCell="O73" sqref="O73"/>
    </sheetView>
  </sheetViews>
  <sheetFormatPr defaultColWidth="9.140625" defaultRowHeight="12.75"/>
  <cols>
    <col min="1" max="1" width="4.57421875" style="1" customWidth="1"/>
    <col min="2" max="2" width="0" style="2" hidden="1" customWidth="1"/>
    <col min="3" max="3" width="27.00390625" style="2" customWidth="1"/>
    <col min="4" max="4" width="0.85546875" style="2" customWidth="1"/>
    <col min="5" max="5" width="8.28125" style="2" bestFit="1" customWidth="1"/>
    <col min="6" max="6" width="5.8515625" style="2" bestFit="1" customWidth="1"/>
    <col min="7" max="7" width="5.8515625" style="2" customWidth="1"/>
    <col min="8" max="8" width="5.57421875" style="2" bestFit="1" customWidth="1"/>
    <col min="9" max="9" width="8.28125" style="2" bestFit="1" customWidth="1"/>
    <col min="10" max="11" width="5.57421875" style="2" customWidth="1"/>
    <col min="12" max="12" width="16.00390625" style="2" bestFit="1" customWidth="1"/>
    <col min="13" max="13" width="8.28125" style="2" bestFit="1" customWidth="1"/>
    <col min="14" max="14" width="6.28125" style="2" bestFit="1" customWidth="1"/>
    <col min="15" max="15" width="8.140625" style="2" bestFit="1" customWidth="1"/>
    <col min="16" max="16" width="8.28125" style="2" bestFit="1" customWidth="1"/>
    <col min="17" max="17" width="7.7109375" style="2" bestFit="1" customWidth="1"/>
    <col min="18" max="19" width="7.7109375" style="2" customWidth="1"/>
    <col min="20" max="20" width="5.8515625" style="2" bestFit="1" customWidth="1"/>
    <col min="21" max="22" width="5.8515625" style="2" customWidth="1"/>
    <col min="23" max="23" width="5.57421875" style="2" bestFit="1" customWidth="1"/>
    <col min="24" max="218" width="9.00390625" style="2" customWidth="1"/>
  </cols>
  <sheetData>
    <row r="1" spans="1:219" ht="20.25" customHeight="1">
      <c r="A1" s="174" t="s">
        <v>70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01"/>
      <c r="N1" s="101"/>
      <c r="O1" s="101"/>
      <c r="P1" s="196" t="s">
        <v>69</v>
      </c>
      <c r="Q1" s="197"/>
      <c r="R1" s="197"/>
      <c r="S1" s="197"/>
      <c r="T1" s="197"/>
      <c r="U1" s="197"/>
      <c r="V1" s="197"/>
      <c r="W1" s="198"/>
      <c r="HK1" s="2"/>
    </row>
    <row r="2" spans="1:234" s="4" customFormat="1" ht="11.25" customHeight="1">
      <c r="A2" s="181" t="s">
        <v>51</v>
      </c>
      <c r="B2" s="182"/>
      <c r="C2" s="183"/>
      <c r="D2" s="3"/>
      <c r="E2" s="175" t="s">
        <v>71</v>
      </c>
      <c r="F2" s="176"/>
      <c r="G2" s="176"/>
      <c r="H2" s="177"/>
      <c r="I2" s="190" t="s">
        <v>72</v>
      </c>
      <c r="J2" s="191"/>
      <c r="K2" s="192"/>
      <c r="L2" s="205" t="s">
        <v>73</v>
      </c>
      <c r="M2" s="207" t="s">
        <v>74</v>
      </c>
      <c r="N2" s="208"/>
      <c r="O2" s="208"/>
      <c r="P2" s="199" t="s">
        <v>75</v>
      </c>
      <c r="Q2" s="200"/>
      <c r="R2" s="200"/>
      <c r="S2" s="200"/>
      <c r="T2" s="200"/>
      <c r="U2" s="200"/>
      <c r="V2" s="200"/>
      <c r="W2" s="201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s="4" customFormat="1" ht="11.25" customHeight="1">
      <c r="A3" s="184"/>
      <c r="B3" s="185"/>
      <c r="C3" s="186"/>
      <c r="D3" s="6"/>
      <c r="E3" s="178"/>
      <c r="F3" s="179"/>
      <c r="G3" s="179"/>
      <c r="H3" s="180"/>
      <c r="I3" s="193"/>
      <c r="J3" s="194"/>
      <c r="K3" s="195"/>
      <c r="L3" s="206"/>
      <c r="M3" s="209"/>
      <c r="N3" s="210"/>
      <c r="O3" s="210"/>
      <c r="P3" s="202"/>
      <c r="Q3" s="203"/>
      <c r="R3" s="203"/>
      <c r="S3" s="203"/>
      <c r="T3" s="203"/>
      <c r="U3" s="203"/>
      <c r="V3" s="203"/>
      <c r="W3" s="204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s="4" customFormat="1" ht="13.5">
      <c r="A4" s="187"/>
      <c r="B4" s="188"/>
      <c r="C4" s="189"/>
      <c r="D4" s="6"/>
      <c r="E4" s="47" t="s">
        <v>1</v>
      </c>
      <c r="F4" s="48" t="s">
        <v>0</v>
      </c>
      <c r="G4" s="118" t="s">
        <v>53</v>
      </c>
      <c r="H4" s="49" t="s">
        <v>78</v>
      </c>
      <c r="I4" s="47" t="s">
        <v>1</v>
      </c>
      <c r="J4" s="48" t="s">
        <v>0</v>
      </c>
      <c r="K4" s="49" t="s">
        <v>53</v>
      </c>
      <c r="L4" s="81" t="s">
        <v>1</v>
      </c>
      <c r="M4" s="47" t="s">
        <v>1</v>
      </c>
      <c r="N4" s="48" t="s">
        <v>0</v>
      </c>
      <c r="O4" s="118" t="s">
        <v>76</v>
      </c>
      <c r="P4" s="161" t="s">
        <v>1</v>
      </c>
      <c r="Q4" s="102" t="s">
        <v>55</v>
      </c>
      <c r="R4" s="102" t="s">
        <v>79</v>
      </c>
      <c r="S4" s="102" t="s">
        <v>67</v>
      </c>
      <c r="T4" s="79" t="s">
        <v>68</v>
      </c>
      <c r="U4" s="94" t="s">
        <v>53</v>
      </c>
      <c r="V4" s="94" t="s">
        <v>77</v>
      </c>
      <c r="W4" s="112" t="s">
        <v>58</v>
      </c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</row>
    <row r="5" spans="1:234" s="4" customFormat="1" ht="11.25" customHeight="1">
      <c r="A5" s="50">
        <v>501</v>
      </c>
      <c r="B5" s="51"/>
      <c r="C5" s="52" t="s">
        <v>2</v>
      </c>
      <c r="D5" s="6"/>
      <c r="E5" s="56">
        <f>SUM(F5:H5)</f>
        <v>618</v>
      </c>
      <c r="F5" s="56">
        <f>SUM(F6:F10)</f>
        <v>118</v>
      </c>
      <c r="G5" s="56">
        <f>SUM(G6:G10)</f>
        <v>57</v>
      </c>
      <c r="H5" s="56">
        <f>SUM(H6:H10)</f>
        <v>443</v>
      </c>
      <c r="I5" s="56">
        <f>SUM(I6:I10)</f>
        <v>0</v>
      </c>
      <c r="J5" s="56">
        <f>SUM(J6:J10)</f>
        <v>0</v>
      </c>
      <c r="K5" s="56">
        <f>SUM(K6:K10)</f>
        <v>0</v>
      </c>
      <c r="L5" s="56">
        <f>SUM(L6:L10)</f>
        <v>1034</v>
      </c>
      <c r="M5" s="56">
        <f>SUM(M6:M10)</f>
        <v>0</v>
      </c>
      <c r="N5" s="56">
        <f>SUM(N6:N10)</f>
        <v>1034</v>
      </c>
      <c r="O5" s="157">
        <f>SUM(O6:O10)</f>
        <v>298</v>
      </c>
      <c r="P5" s="162">
        <f>SUM(P6:P10)</f>
        <v>0</v>
      </c>
      <c r="Q5" s="56">
        <f>SUM(Q6:Q10)</f>
        <v>0</v>
      </c>
      <c r="R5" s="56">
        <f>SUM(R6:R10)</f>
        <v>0</v>
      </c>
      <c r="S5" s="56">
        <f>SUM(S6:S10)</f>
        <v>0</v>
      </c>
      <c r="T5" s="56">
        <f>SUM(T6:T10)</f>
        <v>0</v>
      </c>
      <c r="U5" s="56">
        <f>SUM(U6:U10)</f>
        <v>0</v>
      </c>
      <c r="V5" s="56">
        <f>SUM(V6:V10)</f>
        <v>0</v>
      </c>
      <c r="W5" s="159">
        <f>SUM(W6:W10)</f>
        <v>0</v>
      </c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pans="1:234" s="45" customFormat="1" ht="11.25" customHeight="1">
      <c r="A6" s="136"/>
      <c r="B6" s="137"/>
      <c r="C6" s="14" t="s">
        <v>3</v>
      </c>
      <c r="D6" s="44"/>
      <c r="E6" s="141">
        <f>SUM(F6:H6)</f>
        <v>618</v>
      </c>
      <c r="F6" s="142">
        <v>118</v>
      </c>
      <c r="G6" s="142">
        <v>57</v>
      </c>
      <c r="H6" s="143">
        <v>443</v>
      </c>
      <c r="I6" s="147"/>
      <c r="J6" s="142"/>
      <c r="K6" s="143"/>
      <c r="L6" s="141">
        <v>194</v>
      </c>
      <c r="M6" s="141"/>
      <c r="N6" s="142">
        <v>194</v>
      </c>
      <c r="O6" s="148">
        <v>37</v>
      </c>
      <c r="P6" s="163"/>
      <c r="Q6" s="142"/>
      <c r="R6" s="142"/>
      <c r="S6" s="142"/>
      <c r="T6" s="142"/>
      <c r="U6" s="148"/>
      <c r="V6" s="148"/>
      <c r="W6" s="160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</row>
    <row r="7" spans="1:234" s="45" customFormat="1" ht="11.25" customHeight="1">
      <c r="A7" s="136"/>
      <c r="B7" s="137"/>
      <c r="C7" s="139" t="s">
        <v>61</v>
      </c>
      <c r="D7" s="44"/>
      <c r="E7" s="141"/>
      <c r="F7" s="142"/>
      <c r="G7" s="142"/>
      <c r="H7" s="143"/>
      <c r="I7" s="147"/>
      <c r="J7" s="142"/>
      <c r="K7" s="143"/>
      <c r="L7" s="141">
        <v>16</v>
      </c>
      <c r="M7" s="141"/>
      <c r="N7" s="142">
        <v>16</v>
      </c>
      <c r="O7" s="148"/>
      <c r="P7" s="163"/>
      <c r="Q7" s="142"/>
      <c r="R7" s="142"/>
      <c r="S7" s="142"/>
      <c r="T7" s="142"/>
      <c r="U7" s="148"/>
      <c r="V7" s="148"/>
      <c r="W7" s="160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</row>
    <row r="8" spans="1:234" s="45" customFormat="1" ht="11.25" customHeight="1">
      <c r="A8" s="136"/>
      <c r="B8" s="137"/>
      <c r="C8" s="140" t="s">
        <v>59</v>
      </c>
      <c r="D8" s="44"/>
      <c r="E8" s="141"/>
      <c r="F8" s="142"/>
      <c r="G8" s="142"/>
      <c r="H8" s="143"/>
      <c r="I8" s="147"/>
      <c r="J8" s="142"/>
      <c r="K8" s="143"/>
      <c r="L8" s="141">
        <v>20</v>
      </c>
      <c r="M8" s="141"/>
      <c r="N8" s="142">
        <v>20</v>
      </c>
      <c r="O8" s="148"/>
      <c r="P8" s="163"/>
      <c r="Q8" s="142"/>
      <c r="R8" s="142"/>
      <c r="S8" s="142"/>
      <c r="T8" s="142"/>
      <c r="U8" s="148"/>
      <c r="V8" s="148"/>
      <c r="W8" s="160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</row>
    <row r="9" spans="1:234" s="45" customFormat="1" ht="11.25" customHeight="1">
      <c r="A9" s="136"/>
      <c r="B9" s="137"/>
      <c r="C9" s="140" t="s">
        <v>80</v>
      </c>
      <c r="D9" s="44"/>
      <c r="E9" s="141"/>
      <c r="F9" s="142"/>
      <c r="G9" s="142"/>
      <c r="H9" s="143"/>
      <c r="I9" s="147"/>
      <c r="J9" s="142"/>
      <c r="K9" s="143"/>
      <c r="L9" s="141"/>
      <c r="M9" s="141"/>
      <c r="N9" s="142">
        <v>0</v>
      </c>
      <c r="O9" s="148">
        <v>261</v>
      </c>
      <c r="P9" s="163"/>
      <c r="Q9" s="212"/>
      <c r="R9" s="212"/>
      <c r="S9" s="212"/>
      <c r="T9" s="212"/>
      <c r="U9" s="213"/>
      <c r="V9" s="213"/>
      <c r="W9" s="214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</row>
    <row r="10" spans="1:234" s="4" customFormat="1" ht="11.25" customHeight="1">
      <c r="A10" s="12"/>
      <c r="B10" s="13"/>
      <c r="C10" s="14" t="s">
        <v>60</v>
      </c>
      <c r="D10" s="6"/>
      <c r="E10" s="144"/>
      <c r="F10" s="145"/>
      <c r="G10" s="145"/>
      <c r="H10" s="146"/>
      <c r="I10" s="147"/>
      <c r="J10" s="145"/>
      <c r="K10" s="146"/>
      <c r="L10" s="144">
        <v>804</v>
      </c>
      <c r="M10" s="144"/>
      <c r="N10" s="145">
        <v>804</v>
      </c>
      <c r="O10" s="149"/>
      <c r="P10" s="163"/>
      <c r="Q10" s="169"/>
      <c r="R10" s="169"/>
      <c r="S10" s="169"/>
      <c r="T10" s="169"/>
      <c r="U10" s="170"/>
      <c r="V10" s="170"/>
      <c r="W10" s="171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4" customFormat="1" ht="11.25" customHeight="1">
      <c r="A11" s="7">
        <v>502</v>
      </c>
      <c r="B11" s="8"/>
      <c r="C11" s="9" t="s">
        <v>4</v>
      </c>
      <c r="D11" s="6"/>
      <c r="E11" s="32">
        <f>SUM(F11:H11)</f>
        <v>688</v>
      </c>
      <c r="F11" s="10">
        <f>SUM(F12:F14)</f>
        <v>547</v>
      </c>
      <c r="G11" s="10">
        <f>SUM(G12:G14)</f>
        <v>128</v>
      </c>
      <c r="H11" s="33">
        <f>SUM(H12:H14)</f>
        <v>13</v>
      </c>
      <c r="I11" s="32">
        <f>SUM(I12:I14)</f>
        <v>0</v>
      </c>
      <c r="J11" s="10">
        <f>SUM(J12:J14)</f>
        <v>0</v>
      </c>
      <c r="K11" s="33">
        <f>SUM(K12:K14)</f>
        <v>0</v>
      </c>
      <c r="L11" s="32">
        <f>SUM(L12:L14)</f>
        <v>813</v>
      </c>
      <c r="M11" s="32">
        <f>SUM(M12:M14)</f>
        <v>0</v>
      </c>
      <c r="N11" s="10">
        <f>SUM(N12:N14)</f>
        <v>813</v>
      </c>
      <c r="O11" s="11">
        <f>SUM(O12:O14)</f>
        <v>86</v>
      </c>
      <c r="P11" s="168">
        <f>SUM(P12:P14)</f>
        <v>0</v>
      </c>
      <c r="Q11" s="165">
        <f aca="true" t="shared" si="0" ref="Q11:W11">SUM(Q12:Q14)</f>
        <v>0</v>
      </c>
      <c r="R11" s="165">
        <f t="shared" si="0"/>
        <v>0</v>
      </c>
      <c r="S11" s="165">
        <f t="shared" si="0"/>
        <v>0</v>
      </c>
      <c r="T11" s="165">
        <f t="shared" si="0"/>
        <v>0</v>
      </c>
      <c r="U11" s="165">
        <f t="shared" si="0"/>
        <v>0</v>
      </c>
      <c r="V11" s="165">
        <f>SUM(V12:V14)</f>
        <v>0</v>
      </c>
      <c r="W11" s="166">
        <f t="shared" si="0"/>
        <v>0</v>
      </c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4" customFormat="1" ht="11.25" customHeight="1">
      <c r="A12" s="12"/>
      <c r="B12" s="13"/>
      <c r="C12" s="14" t="s">
        <v>5</v>
      </c>
      <c r="D12" s="6"/>
      <c r="E12" s="141">
        <f>SUM(F12:H12)</f>
        <v>69</v>
      </c>
      <c r="F12" s="15">
        <v>50</v>
      </c>
      <c r="G12" s="15">
        <v>17</v>
      </c>
      <c r="H12" s="59">
        <v>2</v>
      </c>
      <c r="I12" s="37"/>
      <c r="J12" s="15"/>
      <c r="K12" s="59"/>
      <c r="L12" s="37">
        <v>58</v>
      </c>
      <c r="M12" s="37"/>
      <c r="N12" s="15">
        <v>58</v>
      </c>
      <c r="O12" s="16">
        <v>3</v>
      </c>
      <c r="P12" s="163"/>
      <c r="Q12" s="15"/>
      <c r="R12" s="15"/>
      <c r="S12" s="15"/>
      <c r="T12" s="15"/>
      <c r="U12" s="16"/>
      <c r="V12" s="16"/>
      <c r="W12" s="114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</row>
    <row r="13" spans="1:234" s="4" customFormat="1" ht="11.25" customHeight="1">
      <c r="A13" s="12"/>
      <c r="B13" s="13"/>
      <c r="C13" s="14" t="s">
        <v>12</v>
      </c>
      <c r="D13" s="6"/>
      <c r="E13" s="141">
        <f>SUM(F13:H13)</f>
        <v>356</v>
      </c>
      <c r="F13" s="15">
        <v>318</v>
      </c>
      <c r="G13" s="15">
        <v>35</v>
      </c>
      <c r="H13" s="59">
        <v>3</v>
      </c>
      <c r="I13" s="37"/>
      <c r="J13" s="15"/>
      <c r="K13" s="59"/>
      <c r="L13" s="37">
        <v>457</v>
      </c>
      <c r="M13" s="37"/>
      <c r="N13" s="15">
        <v>457</v>
      </c>
      <c r="O13" s="16">
        <v>28</v>
      </c>
      <c r="P13" s="163"/>
      <c r="Q13" s="15"/>
      <c r="R13" s="15"/>
      <c r="S13" s="15"/>
      <c r="T13" s="15"/>
      <c r="U13" s="16"/>
      <c r="V13" s="16"/>
      <c r="W13" s="114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</row>
    <row r="14" spans="1:234" s="4" customFormat="1" ht="11.25" customHeight="1">
      <c r="A14" s="12"/>
      <c r="B14" s="13"/>
      <c r="C14" s="14" t="s">
        <v>6</v>
      </c>
      <c r="D14" s="6"/>
      <c r="E14" s="141">
        <f>SUM(F14:H14)</f>
        <v>263</v>
      </c>
      <c r="F14" s="15">
        <v>179</v>
      </c>
      <c r="G14" s="15">
        <v>76</v>
      </c>
      <c r="H14" s="59">
        <v>8</v>
      </c>
      <c r="I14" s="37"/>
      <c r="J14" s="15"/>
      <c r="K14" s="59"/>
      <c r="L14" s="37">
        <v>298</v>
      </c>
      <c r="M14" s="37"/>
      <c r="N14" s="15">
        <v>298</v>
      </c>
      <c r="O14" s="16">
        <v>55</v>
      </c>
      <c r="P14" s="163"/>
      <c r="Q14" s="15"/>
      <c r="R14" s="15"/>
      <c r="S14" s="15"/>
      <c r="T14" s="15"/>
      <c r="U14" s="16"/>
      <c r="V14" s="16"/>
      <c r="W14" s="114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</row>
    <row r="15" spans="1:234" s="4" customFormat="1" ht="11.25" customHeight="1">
      <c r="A15" s="7">
        <v>504</v>
      </c>
      <c r="B15" s="17"/>
      <c r="C15" s="9" t="s">
        <v>7</v>
      </c>
      <c r="D15" s="6"/>
      <c r="E15" s="60">
        <f>SUM(F15:H15)</f>
        <v>325</v>
      </c>
      <c r="F15" s="18">
        <v>82</v>
      </c>
      <c r="G15" s="18">
        <v>243</v>
      </c>
      <c r="H15" s="61">
        <v>0</v>
      </c>
      <c r="I15" s="103">
        <v>0</v>
      </c>
      <c r="J15" s="10">
        <v>0</v>
      </c>
      <c r="K15" s="33">
        <v>0</v>
      </c>
      <c r="L15" s="32">
        <v>240</v>
      </c>
      <c r="M15" s="103">
        <f>SUM(N15:O15)</f>
        <v>240</v>
      </c>
      <c r="N15" s="18">
        <v>240</v>
      </c>
      <c r="O15" s="109">
        <v>0</v>
      </c>
      <c r="P15" s="162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16">
        <v>0</v>
      </c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</row>
    <row r="16" spans="1:234" s="4" customFormat="1" ht="11.25" customHeight="1">
      <c r="A16" s="7">
        <v>511</v>
      </c>
      <c r="B16" s="8"/>
      <c r="C16" s="9" t="s">
        <v>8</v>
      </c>
      <c r="D16" s="6"/>
      <c r="E16" s="60">
        <f>SUM(F16:H16)</f>
        <v>235</v>
      </c>
      <c r="F16" s="10">
        <v>220</v>
      </c>
      <c r="G16" s="10">
        <v>9</v>
      </c>
      <c r="H16" s="33">
        <v>6</v>
      </c>
      <c r="I16" s="103">
        <v>0</v>
      </c>
      <c r="J16" s="10">
        <v>0</v>
      </c>
      <c r="K16" s="33">
        <v>0</v>
      </c>
      <c r="L16" s="32">
        <v>176</v>
      </c>
      <c r="M16" s="103">
        <f>SUM(N16:O16)</f>
        <v>184</v>
      </c>
      <c r="N16" s="18">
        <v>176</v>
      </c>
      <c r="O16" s="109">
        <v>8</v>
      </c>
      <c r="P16" s="162">
        <v>0</v>
      </c>
      <c r="Q16" s="18">
        <v>0</v>
      </c>
      <c r="R16" s="18">
        <v>0</v>
      </c>
      <c r="S16" s="18">
        <v>0</v>
      </c>
      <c r="T16" s="18">
        <v>0</v>
      </c>
      <c r="U16" s="109">
        <v>0</v>
      </c>
      <c r="V16" s="109">
        <v>0</v>
      </c>
      <c r="W16" s="116">
        <v>0</v>
      </c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</row>
    <row r="17" spans="1:234" s="4" customFormat="1" ht="11.25" customHeight="1">
      <c r="A17" s="7">
        <v>512</v>
      </c>
      <c r="B17" s="8"/>
      <c r="C17" s="9" t="s">
        <v>9</v>
      </c>
      <c r="D17" s="6"/>
      <c r="E17" s="60">
        <f>SUM(F17:H17)</f>
        <v>12</v>
      </c>
      <c r="F17" s="10">
        <v>5</v>
      </c>
      <c r="G17" s="10">
        <v>6</v>
      </c>
      <c r="H17" s="33">
        <v>1</v>
      </c>
      <c r="I17" s="103">
        <v>0</v>
      </c>
      <c r="J17" s="10">
        <v>0</v>
      </c>
      <c r="K17" s="33">
        <v>0</v>
      </c>
      <c r="L17" s="32">
        <v>23</v>
      </c>
      <c r="M17" s="103">
        <f>SUM(N17:O17)</f>
        <v>31</v>
      </c>
      <c r="N17" s="18">
        <v>23</v>
      </c>
      <c r="O17" s="109">
        <v>8</v>
      </c>
      <c r="P17" s="162">
        <v>0</v>
      </c>
      <c r="Q17" s="18">
        <v>0</v>
      </c>
      <c r="R17" s="18">
        <v>0</v>
      </c>
      <c r="S17" s="18">
        <v>0</v>
      </c>
      <c r="T17" s="18">
        <v>0</v>
      </c>
      <c r="U17" s="109">
        <v>0</v>
      </c>
      <c r="V17" s="109">
        <v>0</v>
      </c>
      <c r="W17" s="116">
        <v>0</v>
      </c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</row>
    <row r="18" spans="1:234" s="4" customFormat="1" ht="11.25" customHeight="1">
      <c r="A18" s="7">
        <v>513</v>
      </c>
      <c r="B18" s="8"/>
      <c r="C18" s="9" t="s">
        <v>10</v>
      </c>
      <c r="D18" s="6"/>
      <c r="E18" s="60">
        <f>SUM(F18:H18)</f>
        <v>13</v>
      </c>
      <c r="F18" s="10">
        <v>12</v>
      </c>
      <c r="G18" s="10">
        <v>0</v>
      </c>
      <c r="H18" s="33">
        <v>1</v>
      </c>
      <c r="I18" s="103">
        <v>0</v>
      </c>
      <c r="J18" s="10">
        <v>0</v>
      </c>
      <c r="K18" s="33">
        <v>0</v>
      </c>
      <c r="L18" s="32">
        <v>21</v>
      </c>
      <c r="M18" s="103">
        <f>SUM(N18:O18)</f>
        <v>26</v>
      </c>
      <c r="N18" s="18">
        <v>21</v>
      </c>
      <c r="O18" s="109">
        <v>5</v>
      </c>
      <c r="P18" s="162">
        <v>0</v>
      </c>
      <c r="Q18" s="104">
        <v>0</v>
      </c>
      <c r="R18" s="104">
        <v>0</v>
      </c>
      <c r="S18" s="104">
        <v>0</v>
      </c>
      <c r="T18" s="104">
        <v>0</v>
      </c>
      <c r="U18" s="110">
        <v>0</v>
      </c>
      <c r="V18" s="110">
        <v>0</v>
      </c>
      <c r="W18" s="117">
        <v>0</v>
      </c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</row>
    <row r="19" spans="1:234" s="4" customFormat="1" ht="11.25" customHeight="1">
      <c r="A19" s="7">
        <v>518</v>
      </c>
      <c r="B19" s="8"/>
      <c r="C19" s="9" t="s">
        <v>11</v>
      </c>
      <c r="D19" s="6"/>
      <c r="E19" s="60">
        <f>SUM(F19:H19)</f>
        <v>3039</v>
      </c>
      <c r="F19" s="10">
        <f aca="true" t="shared" si="1" ref="F19:O19">SUM(F20:F28)</f>
        <v>2611</v>
      </c>
      <c r="G19" s="10">
        <f>SUM(G20:G28)</f>
        <v>138</v>
      </c>
      <c r="H19" s="33">
        <f t="shared" si="1"/>
        <v>290</v>
      </c>
      <c r="I19" s="32">
        <f t="shared" si="1"/>
        <v>0</v>
      </c>
      <c r="J19" s="10">
        <f t="shared" si="1"/>
        <v>0</v>
      </c>
      <c r="K19" s="33">
        <f t="shared" si="1"/>
        <v>0</v>
      </c>
      <c r="L19" s="32">
        <f t="shared" si="1"/>
        <v>2969</v>
      </c>
      <c r="M19" s="60">
        <f t="shared" si="1"/>
        <v>0</v>
      </c>
      <c r="N19" s="18">
        <f>SUM(N20:N28)</f>
        <v>2969</v>
      </c>
      <c r="O19" s="109">
        <f t="shared" si="1"/>
        <v>96</v>
      </c>
      <c r="P19" s="168">
        <f aca="true" t="shared" si="2" ref="P19:W19">SUM(P20:P28)</f>
        <v>0</v>
      </c>
      <c r="Q19" s="167">
        <f t="shared" si="2"/>
        <v>0</v>
      </c>
      <c r="R19" s="165">
        <f t="shared" si="2"/>
        <v>0</v>
      </c>
      <c r="S19" s="165">
        <f t="shared" si="2"/>
        <v>0</v>
      </c>
      <c r="T19" s="165">
        <f t="shared" si="2"/>
        <v>0</v>
      </c>
      <c r="U19" s="165">
        <f t="shared" si="2"/>
        <v>0</v>
      </c>
      <c r="V19" s="165">
        <f>SUM(V20:V28)</f>
        <v>0</v>
      </c>
      <c r="W19" s="166">
        <f t="shared" si="2"/>
        <v>0</v>
      </c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</row>
    <row r="20" spans="1:234" s="4" customFormat="1" ht="11.25" customHeight="1">
      <c r="A20" s="12"/>
      <c r="B20" s="13"/>
      <c r="C20" s="14" t="s">
        <v>13</v>
      </c>
      <c r="D20" s="6"/>
      <c r="E20" s="141">
        <f>SUM(F20:H20)</f>
        <v>90</v>
      </c>
      <c r="F20" s="15">
        <v>51</v>
      </c>
      <c r="G20" s="15">
        <v>17</v>
      </c>
      <c r="H20" s="59">
        <v>22</v>
      </c>
      <c r="I20" s="37"/>
      <c r="J20" s="15"/>
      <c r="K20" s="59"/>
      <c r="L20" s="37">
        <v>95</v>
      </c>
      <c r="M20" s="37"/>
      <c r="N20" s="15">
        <v>95</v>
      </c>
      <c r="O20" s="16">
        <v>32</v>
      </c>
      <c r="P20" s="163"/>
      <c r="Q20" s="15"/>
      <c r="R20" s="15"/>
      <c r="S20" s="15"/>
      <c r="T20" s="15"/>
      <c r="U20" s="16"/>
      <c r="V20" s="16"/>
      <c r="W20" s="114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</row>
    <row r="21" spans="1:234" s="4" customFormat="1" ht="11.25" customHeight="1">
      <c r="A21" s="12"/>
      <c r="B21" s="13"/>
      <c r="C21" s="14" t="s">
        <v>14</v>
      </c>
      <c r="D21" s="6"/>
      <c r="E21" s="141">
        <f>SUM(F21:H21)</f>
        <v>24</v>
      </c>
      <c r="F21" s="15">
        <v>18</v>
      </c>
      <c r="G21" s="15">
        <v>6</v>
      </c>
      <c r="H21" s="59"/>
      <c r="I21" s="37"/>
      <c r="J21" s="15"/>
      <c r="K21" s="59"/>
      <c r="L21" s="37">
        <v>27</v>
      </c>
      <c r="M21" s="37"/>
      <c r="N21" s="15">
        <v>27</v>
      </c>
      <c r="O21" s="16"/>
      <c r="P21" s="163"/>
      <c r="Q21" s="15"/>
      <c r="R21" s="15"/>
      <c r="S21" s="15"/>
      <c r="T21" s="15"/>
      <c r="U21" s="16"/>
      <c r="V21" s="16"/>
      <c r="W21" s="114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</row>
    <row r="22" spans="1:234" s="4" customFormat="1" ht="11.25" customHeight="1">
      <c r="A22" s="12"/>
      <c r="B22" s="13"/>
      <c r="C22" s="14" t="s">
        <v>15</v>
      </c>
      <c r="D22" s="6"/>
      <c r="E22" s="141">
        <f>SUM(F22:H22)</f>
        <v>914</v>
      </c>
      <c r="F22" s="15">
        <v>914</v>
      </c>
      <c r="G22" s="15"/>
      <c r="H22" s="59"/>
      <c r="I22" s="37"/>
      <c r="J22" s="15"/>
      <c r="K22" s="59"/>
      <c r="L22" s="37">
        <v>740</v>
      </c>
      <c r="M22" s="37"/>
      <c r="N22" s="15">
        <v>740</v>
      </c>
      <c r="O22" s="16"/>
      <c r="P22" s="163"/>
      <c r="Q22" s="15"/>
      <c r="R22" s="15"/>
      <c r="S22" s="15"/>
      <c r="T22" s="15"/>
      <c r="U22" s="16"/>
      <c r="V22" s="16"/>
      <c r="W22" s="114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</row>
    <row r="23" spans="1:234" s="4" customFormat="1" ht="11.25" customHeight="1">
      <c r="A23" s="12"/>
      <c r="B23" s="13"/>
      <c r="C23" s="14" t="s">
        <v>16</v>
      </c>
      <c r="D23" s="6"/>
      <c r="E23" s="141">
        <f>SUM(F23:H23)</f>
        <v>1394</v>
      </c>
      <c r="F23" s="15">
        <v>1394</v>
      </c>
      <c r="G23" s="15"/>
      <c r="H23" s="59"/>
      <c r="I23" s="37"/>
      <c r="J23" s="83"/>
      <c r="K23" s="59"/>
      <c r="L23" s="37">
        <v>1200</v>
      </c>
      <c r="M23" s="37"/>
      <c r="N23" s="83">
        <v>1200</v>
      </c>
      <c r="O23" s="16"/>
      <c r="P23" s="163"/>
      <c r="Q23" s="83"/>
      <c r="R23" s="83"/>
      <c r="S23" s="83"/>
      <c r="T23" s="83"/>
      <c r="U23" s="90"/>
      <c r="V23" s="90"/>
      <c r="W23" s="114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</row>
    <row r="24" spans="1:234" s="4" customFormat="1" ht="11.25" customHeight="1">
      <c r="A24" s="12"/>
      <c r="B24" s="13"/>
      <c r="C24" s="14" t="s">
        <v>17</v>
      </c>
      <c r="D24" s="6"/>
      <c r="E24" s="141">
        <f>SUM(F24:H24)</f>
        <v>97</v>
      </c>
      <c r="F24" s="15">
        <v>97</v>
      </c>
      <c r="G24" s="15"/>
      <c r="H24" s="59"/>
      <c r="I24" s="37"/>
      <c r="J24" s="15"/>
      <c r="K24" s="59"/>
      <c r="L24" s="37">
        <v>85</v>
      </c>
      <c r="M24" s="37"/>
      <c r="N24" s="15">
        <v>85</v>
      </c>
      <c r="O24" s="16"/>
      <c r="P24" s="163"/>
      <c r="Q24" s="15"/>
      <c r="R24" s="15"/>
      <c r="S24" s="15"/>
      <c r="T24" s="15"/>
      <c r="U24" s="16"/>
      <c r="V24" s="16"/>
      <c r="W24" s="114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</row>
    <row r="25" spans="1:234" s="4" customFormat="1" ht="11.25" customHeight="1">
      <c r="A25" s="12"/>
      <c r="B25" s="13"/>
      <c r="C25" s="14" t="s">
        <v>18</v>
      </c>
      <c r="D25" s="6"/>
      <c r="E25" s="141">
        <f>SUM(F25:H25)</f>
        <v>90</v>
      </c>
      <c r="F25" s="15"/>
      <c r="G25" s="15">
        <v>90</v>
      </c>
      <c r="H25" s="59"/>
      <c r="I25" s="37"/>
      <c r="J25" s="15"/>
      <c r="K25" s="59"/>
      <c r="L25" s="37">
        <v>80</v>
      </c>
      <c r="M25" s="37"/>
      <c r="N25" s="15">
        <v>80</v>
      </c>
      <c r="O25" s="16"/>
      <c r="P25" s="163"/>
      <c r="Q25" s="15"/>
      <c r="R25" s="15"/>
      <c r="S25" s="15"/>
      <c r="T25" s="15"/>
      <c r="U25" s="16"/>
      <c r="V25" s="16"/>
      <c r="W25" s="114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</row>
    <row r="26" spans="1:234" s="4" customFormat="1" ht="11.25" customHeight="1">
      <c r="A26" s="12"/>
      <c r="B26" s="13"/>
      <c r="C26" s="14" t="s">
        <v>57</v>
      </c>
      <c r="D26" s="6"/>
      <c r="E26" s="141">
        <f>SUM(F26:H26)</f>
        <v>205</v>
      </c>
      <c r="F26" s="15"/>
      <c r="G26" s="15"/>
      <c r="H26" s="59">
        <v>205</v>
      </c>
      <c r="I26" s="37"/>
      <c r="J26" s="15"/>
      <c r="K26" s="59"/>
      <c r="L26" s="37">
        <v>490</v>
      </c>
      <c r="M26" s="37"/>
      <c r="N26" s="15">
        <v>490</v>
      </c>
      <c r="O26" s="16"/>
      <c r="P26" s="163"/>
      <c r="Q26" s="15"/>
      <c r="R26" s="15"/>
      <c r="S26" s="15"/>
      <c r="T26" s="15"/>
      <c r="U26" s="16"/>
      <c r="V26" s="16"/>
      <c r="W26" s="114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</row>
    <row r="27" spans="1:234" s="4" customFormat="1" ht="11.25" customHeight="1">
      <c r="A27" s="12"/>
      <c r="B27" s="13"/>
      <c r="C27" s="14" t="s">
        <v>65</v>
      </c>
      <c r="D27" s="6"/>
      <c r="E27" s="141">
        <f>SUM(F27:H27)</f>
        <v>0</v>
      </c>
      <c r="F27" s="15"/>
      <c r="G27" s="15"/>
      <c r="H27" s="59"/>
      <c r="I27" s="37"/>
      <c r="J27" s="15"/>
      <c r="K27" s="59"/>
      <c r="L27" s="37">
        <v>10</v>
      </c>
      <c r="M27" s="37"/>
      <c r="N27" s="15">
        <v>10</v>
      </c>
      <c r="O27" s="16"/>
      <c r="P27" s="163"/>
      <c r="Q27" s="15"/>
      <c r="R27" s="15"/>
      <c r="S27" s="15"/>
      <c r="T27" s="15"/>
      <c r="U27" s="16"/>
      <c r="V27" s="16"/>
      <c r="W27" s="114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</row>
    <row r="28" spans="1:234" s="4" customFormat="1" ht="11.25" customHeight="1">
      <c r="A28" s="12"/>
      <c r="B28" s="13"/>
      <c r="C28" s="14" t="s">
        <v>19</v>
      </c>
      <c r="D28" s="6"/>
      <c r="E28" s="141">
        <f>SUM(F28:H28)</f>
        <v>225</v>
      </c>
      <c r="F28" s="15">
        <v>137</v>
      </c>
      <c r="G28" s="15">
        <v>25</v>
      </c>
      <c r="H28" s="59">
        <v>63</v>
      </c>
      <c r="I28" s="37"/>
      <c r="J28" s="15"/>
      <c r="K28" s="59"/>
      <c r="L28" s="37">
        <v>242</v>
      </c>
      <c r="M28" s="37"/>
      <c r="N28" s="15">
        <v>242</v>
      </c>
      <c r="O28" s="16">
        <v>64</v>
      </c>
      <c r="P28" s="163"/>
      <c r="Q28" s="15"/>
      <c r="R28" s="15"/>
      <c r="S28" s="15"/>
      <c r="T28" s="15"/>
      <c r="U28" s="16"/>
      <c r="V28" s="16"/>
      <c r="W28" s="114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</row>
    <row r="29" spans="1:234" s="4" customFormat="1" ht="11.25" customHeight="1">
      <c r="A29" s="7">
        <v>521</v>
      </c>
      <c r="B29" s="8"/>
      <c r="C29" s="9" t="s">
        <v>20</v>
      </c>
      <c r="D29" s="6"/>
      <c r="E29" s="60">
        <f>SUM(F29:H29)</f>
        <v>2987</v>
      </c>
      <c r="F29" s="32">
        <f aca="true" t="shared" si="3" ref="F29:O29">SUM(F30:F31)</f>
        <v>1792</v>
      </c>
      <c r="G29" s="32">
        <f>SUM(G30:G31)</f>
        <v>702</v>
      </c>
      <c r="H29" s="32">
        <f t="shared" si="3"/>
        <v>493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3"/>
        <v>4007</v>
      </c>
      <c r="M29" s="32">
        <f t="shared" si="3"/>
        <v>0</v>
      </c>
      <c r="N29" s="32">
        <f t="shared" si="3"/>
        <v>4007</v>
      </c>
      <c r="O29" s="158">
        <f t="shared" si="3"/>
        <v>508</v>
      </c>
      <c r="P29" s="168">
        <f aca="true" t="shared" si="4" ref="P29:W29">SUM(P30:P31)</f>
        <v>0</v>
      </c>
      <c r="Q29" s="172">
        <f t="shared" si="4"/>
        <v>0</v>
      </c>
      <c r="R29" s="172">
        <f t="shared" si="4"/>
        <v>0</v>
      </c>
      <c r="S29" s="172">
        <f t="shared" si="4"/>
        <v>0</v>
      </c>
      <c r="T29" s="172">
        <f t="shared" si="4"/>
        <v>0</v>
      </c>
      <c r="U29" s="172">
        <f t="shared" si="4"/>
        <v>0</v>
      </c>
      <c r="V29" s="172">
        <f>SUM(V30:V31)</f>
        <v>0</v>
      </c>
      <c r="W29" s="173">
        <f t="shared" si="4"/>
        <v>0</v>
      </c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</row>
    <row r="30" spans="1:234" s="45" customFormat="1" ht="11.25" customHeight="1">
      <c r="A30" s="150"/>
      <c r="B30" s="151"/>
      <c r="C30" s="152" t="s">
        <v>62</v>
      </c>
      <c r="D30" s="44"/>
      <c r="E30" s="141">
        <f>SUM(F30:H30)</f>
        <v>2987</v>
      </c>
      <c r="F30" s="38">
        <v>1792</v>
      </c>
      <c r="G30" s="38">
        <v>702</v>
      </c>
      <c r="H30" s="80">
        <v>493</v>
      </c>
      <c r="I30" s="153"/>
      <c r="J30" s="38"/>
      <c r="K30" s="80"/>
      <c r="L30" s="42">
        <v>3004</v>
      </c>
      <c r="M30" s="153"/>
      <c r="N30" s="154">
        <v>3004</v>
      </c>
      <c r="O30" s="155">
        <v>480</v>
      </c>
      <c r="P30" s="163"/>
      <c r="Q30" s="154"/>
      <c r="R30" s="154"/>
      <c r="S30" s="154"/>
      <c r="T30" s="154"/>
      <c r="U30" s="155"/>
      <c r="V30" s="155"/>
      <c r="W30" s="156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</row>
    <row r="31" spans="1:234" s="45" customFormat="1" ht="11.25" customHeight="1">
      <c r="A31" s="150"/>
      <c r="B31" s="151"/>
      <c r="C31" s="152" t="s">
        <v>63</v>
      </c>
      <c r="D31" s="44"/>
      <c r="E31" s="141">
        <f>SUM(F31:H31)</f>
        <v>0</v>
      </c>
      <c r="F31" s="38"/>
      <c r="G31" s="38"/>
      <c r="H31" s="80"/>
      <c r="I31" s="153"/>
      <c r="J31" s="38"/>
      <c r="K31" s="80"/>
      <c r="L31" s="42">
        <v>1003</v>
      </c>
      <c r="M31" s="153"/>
      <c r="N31" s="154">
        <v>1003</v>
      </c>
      <c r="O31" s="155">
        <v>28</v>
      </c>
      <c r="P31" s="163"/>
      <c r="Q31" s="154"/>
      <c r="R31" s="154"/>
      <c r="S31" s="154"/>
      <c r="T31" s="154"/>
      <c r="U31" s="155"/>
      <c r="V31" s="155"/>
      <c r="W31" s="156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</row>
    <row r="32" spans="1:234" s="4" customFormat="1" ht="11.25" customHeight="1">
      <c r="A32" s="7">
        <v>524</v>
      </c>
      <c r="B32" s="8"/>
      <c r="C32" s="9" t="s">
        <v>21</v>
      </c>
      <c r="D32" s="6"/>
      <c r="E32" s="60">
        <f aca="true" t="shared" si="5" ref="E32:E39">SUM(F32:H32)</f>
        <v>803</v>
      </c>
      <c r="F32" s="10">
        <v>454</v>
      </c>
      <c r="G32" s="10">
        <v>226</v>
      </c>
      <c r="H32" s="33">
        <v>123</v>
      </c>
      <c r="I32" s="103">
        <v>0</v>
      </c>
      <c r="J32" s="10">
        <v>0</v>
      </c>
      <c r="K32" s="33">
        <v>0</v>
      </c>
      <c r="L32" s="32">
        <v>1084</v>
      </c>
      <c r="M32" s="103">
        <v>0</v>
      </c>
      <c r="N32" s="18">
        <v>1084</v>
      </c>
      <c r="O32" s="109">
        <v>163</v>
      </c>
      <c r="P32" s="162">
        <v>0</v>
      </c>
      <c r="Q32" s="18">
        <v>0</v>
      </c>
      <c r="R32" s="18">
        <v>0</v>
      </c>
      <c r="S32" s="18">
        <v>0</v>
      </c>
      <c r="T32" s="18"/>
      <c r="U32" s="109">
        <v>0</v>
      </c>
      <c r="V32" s="109">
        <v>0</v>
      </c>
      <c r="W32" s="116">
        <v>0</v>
      </c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</row>
    <row r="33" spans="1:234" s="4" customFormat="1" ht="11.25" customHeight="1">
      <c r="A33" s="7">
        <v>525</v>
      </c>
      <c r="B33" s="8"/>
      <c r="C33" s="9" t="s">
        <v>22</v>
      </c>
      <c r="D33" s="6"/>
      <c r="E33" s="60">
        <f t="shared" si="5"/>
        <v>9</v>
      </c>
      <c r="F33" s="10">
        <v>9</v>
      </c>
      <c r="G33" s="10">
        <v>0</v>
      </c>
      <c r="H33" s="33">
        <v>0</v>
      </c>
      <c r="I33" s="103">
        <v>0</v>
      </c>
      <c r="J33" s="10">
        <v>0</v>
      </c>
      <c r="K33" s="33"/>
      <c r="L33" s="32">
        <v>12</v>
      </c>
      <c r="M33" s="103">
        <v>0</v>
      </c>
      <c r="N33" s="18">
        <v>12</v>
      </c>
      <c r="O33" s="109">
        <v>0</v>
      </c>
      <c r="P33" s="162">
        <v>0</v>
      </c>
      <c r="Q33" s="18">
        <v>0</v>
      </c>
      <c r="R33" s="18">
        <v>0</v>
      </c>
      <c r="S33" s="18"/>
      <c r="T33" s="18"/>
      <c r="U33" s="109"/>
      <c r="V33" s="109"/>
      <c r="W33" s="116">
        <v>0</v>
      </c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</row>
    <row r="34" spans="1:234" s="4" customFormat="1" ht="11.25" customHeight="1">
      <c r="A34" s="7">
        <v>527</v>
      </c>
      <c r="B34" s="13"/>
      <c r="C34" s="9" t="s">
        <v>23</v>
      </c>
      <c r="D34" s="6"/>
      <c r="E34" s="60">
        <f t="shared" si="5"/>
        <v>108</v>
      </c>
      <c r="F34" s="10">
        <v>73</v>
      </c>
      <c r="G34" s="10">
        <v>23</v>
      </c>
      <c r="H34" s="33">
        <v>12</v>
      </c>
      <c r="I34" s="103">
        <v>0</v>
      </c>
      <c r="J34" s="10">
        <v>0</v>
      </c>
      <c r="K34" s="33">
        <v>0</v>
      </c>
      <c r="L34" s="32">
        <v>170</v>
      </c>
      <c r="M34" s="103">
        <v>0</v>
      </c>
      <c r="N34" s="18">
        <v>170</v>
      </c>
      <c r="O34" s="109">
        <v>6</v>
      </c>
      <c r="P34" s="162">
        <v>0</v>
      </c>
      <c r="Q34" s="18">
        <v>0</v>
      </c>
      <c r="R34" s="18">
        <v>0</v>
      </c>
      <c r="S34" s="18"/>
      <c r="T34" s="18"/>
      <c r="U34" s="109">
        <v>0</v>
      </c>
      <c r="V34" s="109">
        <v>0</v>
      </c>
      <c r="W34" s="116">
        <v>0</v>
      </c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</row>
    <row r="35" spans="1:234" s="4" customFormat="1" ht="11.25" customHeight="1">
      <c r="A35" s="7">
        <v>528</v>
      </c>
      <c r="B35" s="8"/>
      <c r="C35" s="9" t="s">
        <v>24</v>
      </c>
      <c r="D35" s="6"/>
      <c r="E35" s="60">
        <f t="shared" si="5"/>
        <v>4</v>
      </c>
      <c r="F35" s="10">
        <v>4</v>
      </c>
      <c r="G35" s="10">
        <v>0</v>
      </c>
      <c r="H35" s="33">
        <v>0</v>
      </c>
      <c r="I35" s="103">
        <v>0</v>
      </c>
      <c r="J35" s="10">
        <v>0</v>
      </c>
      <c r="K35" s="33"/>
      <c r="L35" s="32">
        <v>0</v>
      </c>
      <c r="M35" s="103">
        <v>0</v>
      </c>
      <c r="N35" s="18">
        <v>0</v>
      </c>
      <c r="O35" s="109">
        <v>0</v>
      </c>
      <c r="P35" s="162">
        <v>0</v>
      </c>
      <c r="Q35" s="18">
        <v>0</v>
      </c>
      <c r="R35" s="18"/>
      <c r="S35" s="18"/>
      <c r="T35" s="18"/>
      <c r="U35" s="109"/>
      <c r="V35" s="109"/>
      <c r="W35" s="116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</row>
    <row r="36" spans="1:234" s="4" customFormat="1" ht="11.25" customHeight="1">
      <c r="A36" s="7">
        <v>531</v>
      </c>
      <c r="B36" s="8"/>
      <c r="C36" s="9" t="s">
        <v>64</v>
      </c>
      <c r="D36" s="6"/>
      <c r="E36" s="60">
        <f t="shared" si="5"/>
        <v>0</v>
      </c>
      <c r="F36" s="10">
        <v>0</v>
      </c>
      <c r="G36" s="10">
        <v>0</v>
      </c>
      <c r="H36" s="33">
        <v>0</v>
      </c>
      <c r="I36" s="103">
        <v>0</v>
      </c>
      <c r="J36" s="10">
        <v>0</v>
      </c>
      <c r="K36" s="33">
        <v>0</v>
      </c>
      <c r="L36" s="32">
        <v>3</v>
      </c>
      <c r="M36" s="103">
        <v>0</v>
      </c>
      <c r="N36" s="18">
        <v>3</v>
      </c>
      <c r="O36" s="109">
        <v>0</v>
      </c>
      <c r="P36" s="162">
        <v>0</v>
      </c>
      <c r="Q36" s="18">
        <v>0</v>
      </c>
      <c r="R36" s="18"/>
      <c r="S36" s="18"/>
      <c r="T36" s="18"/>
      <c r="U36" s="109"/>
      <c r="V36" s="109"/>
      <c r="W36" s="116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1:234" s="4" customFormat="1" ht="11.25" customHeight="1">
      <c r="A37" s="7">
        <v>542</v>
      </c>
      <c r="B37" s="8"/>
      <c r="C37" s="9" t="s">
        <v>25</v>
      </c>
      <c r="D37" s="6"/>
      <c r="E37" s="60">
        <f t="shared" si="5"/>
        <v>1</v>
      </c>
      <c r="F37" s="10">
        <v>1</v>
      </c>
      <c r="G37" s="10">
        <v>0</v>
      </c>
      <c r="H37" s="33">
        <v>0</v>
      </c>
      <c r="I37" s="103">
        <v>0</v>
      </c>
      <c r="J37" s="10">
        <v>0</v>
      </c>
      <c r="K37" s="33"/>
      <c r="L37" s="32">
        <v>0</v>
      </c>
      <c r="M37" s="103">
        <v>0</v>
      </c>
      <c r="N37" s="18">
        <v>0</v>
      </c>
      <c r="O37" s="109"/>
      <c r="P37" s="162">
        <v>0</v>
      </c>
      <c r="Q37" s="18"/>
      <c r="R37" s="18"/>
      <c r="S37" s="18"/>
      <c r="T37" s="18"/>
      <c r="U37" s="109"/>
      <c r="V37" s="109"/>
      <c r="W37" s="116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</row>
    <row r="38" spans="1:234" s="4" customFormat="1" ht="11.25" customHeight="1">
      <c r="A38" s="7">
        <v>547</v>
      </c>
      <c r="B38" s="8"/>
      <c r="C38" s="9" t="s">
        <v>26</v>
      </c>
      <c r="D38" s="6"/>
      <c r="E38" s="60">
        <f t="shared" si="5"/>
        <v>8</v>
      </c>
      <c r="F38" s="10">
        <v>3</v>
      </c>
      <c r="G38" s="10">
        <v>5</v>
      </c>
      <c r="H38" s="33">
        <v>0</v>
      </c>
      <c r="I38" s="103">
        <v>0</v>
      </c>
      <c r="J38" s="10"/>
      <c r="K38" s="33">
        <v>0</v>
      </c>
      <c r="L38" s="32">
        <v>4</v>
      </c>
      <c r="M38" s="103">
        <v>0</v>
      </c>
      <c r="N38" s="18">
        <v>4</v>
      </c>
      <c r="O38" s="109">
        <v>0</v>
      </c>
      <c r="P38" s="162">
        <v>0</v>
      </c>
      <c r="Q38" s="18"/>
      <c r="R38" s="18"/>
      <c r="S38" s="18"/>
      <c r="T38" s="18"/>
      <c r="U38" s="109">
        <v>0</v>
      </c>
      <c r="V38" s="109">
        <v>0</v>
      </c>
      <c r="W38" s="116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</row>
    <row r="39" spans="1:234" s="4" customFormat="1" ht="11.25" customHeight="1">
      <c r="A39" s="7">
        <v>549</v>
      </c>
      <c r="B39" s="8"/>
      <c r="C39" s="9" t="s">
        <v>27</v>
      </c>
      <c r="D39" s="6"/>
      <c r="E39" s="60">
        <f t="shared" si="5"/>
        <v>0</v>
      </c>
      <c r="F39" s="10">
        <f aca="true" t="shared" si="6" ref="F39:M39">SUM(F40)</f>
        <v>0</v>
      </c>
      <c r="G39" s="10">
        <f t="shared" si="6"/>
        <v>0</v>
      </c>
      <c r="H39" s="33">
        <v>0</v>
      </c>
      <c r="I39" s="32">
        <f t="shared" si="6"/>
        <v>0</v>
      </c>
      <c r="J39" s="10">
        <f t="shared" si="6"/>
        <v>0</v>
      </c>
      <c r="K39" s="33">
        <v>0</v>
      </c>
      <c r="L39" s="32">
        <f t="shared" si="6"/>
        <v>11</v>
      </c>
      <c r="M39" s="60">
        <f t="shared" si="6"/>
        <v>0</v>
      </c>
      <c r="N39" s="18">
        <f aca="true" t="shared" si="7" ref="N39:T39">SUM(N40)</f>
        <v>11</v>
      </c>
      <c r="O39" s="109">
        <f t="shared" si="7"/>
        <v>0</v>
      </c>
      <c r="P39" s="162">
        <f t="shared" si="7"/>
        <v>0</v>
      </c>
      <c r="Q39" s="18">
        <f t="shared" si="7"/>
        <v>0</v>
      </c>
      <c r="R39" s="18">
        <f t="shared" si="7"/>
        <v>0</v>
      </c>
      <c r="S39" s="18">
        <f t="shared" si="7"/>
        <v>0</v>
      </c>
      <c r="T39" s="18">
        <f t="shared" si="7"/>
        <v>0</v>
      </c>
      <c r="U39" s="109"/>
      <c r="V39" s="109"/>
      <c r="W39" s="116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</row>
    <row r="40" spans="1:234" s="4" customFormat="1" ht="11.25" customHeight="1">
      <c r="A40" s="12"/>
      <c r="B40" s="13"/>
      <c r="C40" s="14" t="s">
        <v>28</v>
      </c>
      <c r="D40" s="6"/>
      <c r="E40" s="37"/>
      <c r="F40" s="15"/>
      <c r="G40" s="15"/>
      <c r="H40" s="59"/>
      <c r="I40" s="37"/>
      <c r="J40" s="15"/>
      <c r="K40" s="59"/>
      <c r="L40" s="37">
        <v>11</v>
      </c>
      <c r="M40" s="82"/>
      <c r="N40" s="15">
        <v>11</v>
      </c>
      <c r="O40" s="16"/>
      <c r="P40" s="163"/>
      <c r="Q40" s="15"/>
      <c r="R40" s="15"/>
      <c r="S40" s="15"/>
      <c r="T40" s="15"/>
      <c r="U40" s="16"/>
      <c r="V40" s="16"/>
      <c r="W40" s="114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</row>
    <row r="41" spans="1:234" s="4" customFormat="1" ht="11.25" customHeight="1">
      <c r="A41" s="7">
        <v>551</v>
      </c>
      <c r="B41" s="8"/>
      <c r="C41" s="9" t="s">
        <v>29</v>
      </c>
      <c r="D41" s="6"/>
      <c r="E41" s="60">
        <f>SUM(F41:H41)</f>
        <v>617</v>
      </c>
      <c r="F41" s="10">
        <v>422</v>
      </c>
      <c r="G41" s="10">
        <v>25</v>
      </c>
      <c r="H41" s="33">
        <v>170</v>
      </c>
      <c r="I41" s="103">
        <f>SUM(J41:K41)</f>
        <v>0</v>
      </c>
      <c r="J41" s="10">
        <v>0</v>
      </c>
      <c r="K41" s="33"/>
      <c r="L41" s="32">
        <v>542</v>
      </c>
      <c r="M41" s="103">
        <f>SUM(N41:O41)</f>
        <v>547</v>
      </c>
      <c r="N41" s="18">
        <v>542</v>
      </c>
      <c r="O41" s="109">
        <v>5</v>
      </c>
      <c r="P41" s="162">
        <v>0</v>
      </c>
      <c r="Q41" s="18"/>
      <c r="R41" s="18">
        <v>0</v>
      </c>
      <c r="S41" s="18"/>
      <c r="T41" s="18"/>
      <c r="U41" s="109"/>
      <c r="V41" s="109"/>
      <c r="W41" s="116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</row>
    <row r="42" spans="1:234" s="4" customFormat="1" ht="11.25" customHeight="1">
      <c r="A42" s="7">
        <v>558</v>
      </c>
      <c r="B42" s="8"/>
      <c r="C42" s="9" t="s">
        <v>30</v>
      </c>
      <c r="D42" s="6"/>
      <c r="E42" s="60">
        <f>SUM(F42:H42)</f>
        <v>350</v>
      </c>
      <c r="F42" s="10">
        <v>86</v>
      </c>
      <c r="G42" s="10">
        <v>0</v>
      </c>
      <c r="H42" s="33">
        <v>264</v>
      </c>
      <c r="I42" s="103">
        <f>SUM(J42:K42)</f>
        <v>0</v>
      </c>
      <c r="J42" s="10">
        <v>0</v>
      </c>
      <c r="K42" s="33">
        <v>0</v>
      </c>
      <c r="L42" s="32">
        <v>445</v>
      </c>
      <c r="M42" s="103">
        <f>SUM(N42:O42)</f>
        <v>512</v>
      </c>
      <c r="N42" s="18">
        <v>445</v>
      </c>
      <c r="O42" s="109">
        <v>67</v>
      </c>
      <c r="P42" s="162">
        <v>0</v>
      </c>
      <c r="Q42" s="18">
        <v>0</v>
      </c>
      <c r="R42" s="18">
        <v>0</v>
      </c>
      <c r="S42" s="18">
        <v>0</v>
      </c>
      <c r="T42" s="18">
        <v>0</v>
      </c>
      <c r="U42" s="109">
        <v>0</v>
      </c>
      <c r="V42" s="109">
        <v>0</v>
      </c>
      <c r="W42" s="116">
        <v>0</v>
      </c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" s="21" customFormat="1" ht="11.25" customHeight="1">
      <c r="A43" s="7">
        <v>569</v>
      </c>
      <c r="B43" s="19"/>
      <c r="C43" s="9" t="s">
        <v>31</v>
      </c>
      <c r="D43" s="20"/>
      <c r="E43" s="60">
        <f>SUM(F43:H43)</f>
        <v>1</v>
      </c>
      <c r="F43" s="63">
        <v>1</v>
      </c>
      <c r="G43" s="63">
        <v>0</v>
      </c>
      <c r="H43" s="65">
        <v>0</v>
      </c>
      <c r="I43" s="103">
        <f>SUM(J43:K43)</f>
        <v>0</v>
      </c>
      <c r="J43" s="63"/>
      <c r="K43" s="65"/>
      <c r="L43" s="62">
        <v>0</v>
      </c>
      <c r="M43" s="103">
        <f>SUM(N43:O43)</f>
        <v>0</v>
      </c>
      <c r="N43" s="104">
        <v>0</v>
      </c>
      <c r="O43" s="110"/>
      <c r="P43" s="164">
        <f>SUM(R43:W43)</f>
        <v>0</v>
      </c>
      <c r="Q43" s="104"/>
      <c r="R43" s="104"/>
      <c r="S43" s="104"/>
      <c r="T43" s="104"/>
      <c r="U43" s="110"/>
      <c r="V43" s="110"/>
      <c r="W43" s="117"/>
    </row>
    <row r="44" spans="1:23" s="26" customFormat="1" ht="11.25" customHeight="1">
      <c r="A44" s="22"/>
      <c r="B44" s="23"/>
      <c r="C44" s="24" t="s">
        <v>32</v>
      </c>
      <c r="D44" s="25"/>
      <c r="E44" s="39">
        <f>E5+E11+E15+E16+E17+E18+E19+E29+E32+E33+E34+E35+E36+E37+E38+E39+E41+E42+E43</f>
        <v>9818</v>
      </c>
      <c r="F44" s="40">
        <f>F5+F11+F15+F16+F17+F18+F19+F29+F32+F33+F34+F35+F36+F37+F38+F39+F41+F42+F43</f>
        <v>6440</v>
      </c>
      <c r="G44" s="40">
        <f>G5+G11+G15+G16+G17+G18+G19+G29+G32+G33+G34+G35+G36+G37+G38+G39+G41+G42+G43</f>
        <v>1562</v>
      </c>
      <c r="H44" s="40">
        <f>H5+H11+H15+H16+H17+H18+H19+H29+H32+H33+H34+H35+H36+H37+H38+H39+H41+H42+H43</f>
        <v>1816</v>
      </c>
      <c r="I44" s="40">
        <f>I5+I11+I15+I16+I17+I18+I19+I29+I32+I33+I34+I35+I36+I37+I38+I39+I41+I42+I43</f>
        <v>0</v>
      </c>
      <c r="J44" s="40">
        <f>J5+J11+J15+J16+J17+J18+J19+J29+J32+J33+J34+J35+J36+J37+J38+J39+J41+J42+J43</f>
        <v>0</v>
      </c>
      <c r="K44" s="40">
        <f>K5+K11+K15+K16+K17+K18+K19+K29+K32+K33+K34+K35+K36+K37+K38+K39+K41+K42+K43</f>
        <v>0</v>
      </c>
      <c r="L44" s="40">
        <f>L5+L11+L15+L16+L17+L18+L19+L29+L32+L33+L34+L35+L36+L37+L38+L39+L41+L42+L43</f>
        <v>11554</v>
      </c>
      <c r="M44" s="40">
        <f>M5+M11+M15+M16+M17+M18+M19+M29+M32+M33+M34+M35+M36+M37+M38+M39+M41+M42+M43</f>
        <v>1540</v>
      </c>
      <c r="N44" s="40">
        <f>N5+N11+N15+N16+N17+N18+N19+N29+N32+N33+N34+N35+N36+N37+N38+N39+N41+N42+N43</f>
        <v>11554</v>
      </c>
      <c r="O44" s="40">
        <f>O5+O11+O15+O16+O17+O18+O19+O29+O32+O33+O34+O35+O36+O37+O38+O39+O41+O42+O43</f>
        <v>1250</v>
      </c>
      <c r="P44" s="40">
        <f>SUM(P5+P11+P15+P16+P17+P18+P19+P29+P32+P33+P34+P35+P36+P37+P38+P39+P41+P42)</f>
        <v>0</v>
      </c>
      <c r="Q44" s="40">
        <f aca="true" t="shared" si="8" ref="Q44:W44">Q5+Q11+Q15+Q16+Q17+Q18+Q19+Q29+Q32+Q33+Q34+Q35+Q36+Q37+Q38+Q39+Q41+Q42</f>
        <v>0</v>
      </c>
      <c r="R44" s="40">
        <f t="shared" si="8"/>
        <v>0</v>
      </c>
      <c r="S44" s="40">
        <f t="shared" si="8"/>
        <v>0</v>
      </c>
      <c r="T44" s="40">
        <f t="shared" si="8"/>
        <v>0</v>
      </c>
      <c r="U44" s="40">
        <f t="shared" si="8"/>
        <v>0</v>
      </c>
      <c r="V44" s="211"/>
      <c r="W44" s="66">
        <f t="shared" si="8"/>
        <v>0</v>
      </c>
    </row>
    <row r="45" spans="1:23" ht="9" customHeight="1">
      <c r="A45" s="27"/>
      <c r="B45" s="28"/>
      <c r="C45" s="29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9" customHeight="1">
      <c r="A46" s="27"/>
      <c r="B46" s="28"/>
      <c r="C46" s="29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97"/>
      <c r="Q46" s="97"/>
      <c r="R46" s="97"/>
      <c r="S46" s="97"/>
      <c r="T46" s="98"/>
      <c r="U46" s="98"/>
      <c r="V46" s="98"/>
      <c r="W46" s="98"/>
    </row>
    <row r="47" spans="1:23" ht="9" customHeight="1">
      <c r="A47" s="27"/>
      <c r="B47" s="28"/>
      <c r="C47" s="29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9" customHeight="1">
      <c r="A48" s="27"/>
      <c r="B48" s="28"/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9" customHeight="1" thickBot="1">
      <c r="A49" s="27"/>
      <c r="B49" s="28"/>
      <c r="C49" s="29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19" ht="18.7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01"/>
      <c r="N50" s="101"/>
      <c r="O50" s="101"/>
      <c r="P50" s="196" t="s">
        <v>69</v>
      </c>
      <c r="Q50" s="197"/>
      <c r="R50" s="197"/>
      <c r="S50" s="197"/>
      <c r="T50" s="197"/>
      <c r="U50" s="197"/>
      <c r="V50" s="197"/>
      <c r="W50" s="198"/>
      <c r="HK50" s="2"/>
    </row>
    <row r="51" spans="1:234" s="4" customFormat="1" ht="11.25" customHeight="1">
      <c r="A51" s="181" t="s">
        <v>51</v>
      </c>
      <c r="B51" s="182"/>
      <c r="C51" s="183"/>
      <c r="D51" s="3"/>
      <c r="E51" s="175" t="s">
        <v>71</v>
      </c>
      <c r="F51" s="176"/>
      <c r="G51" s="176"/>
      <c r="H51" s="177"/>
      <c r="I51" s="190" t="s">
        <v>72</v>
      </c>
      <c r="J51" s="191"/>
      <c r="K51" s="192"/>
      <c r="L51" s="205" t="s">
        <v>73</v>
      </c>
      <c r="M51" s="207" t="s">
        <v>74</v>
      </c>
      <c r="N51" s="208"/>
      <c r="O51" s="208"/>
      <c r="P51" s="199" t="s">
        <v>75</v>
      </c>
      <c r="Q51" s="200"/>
      <c r="R51" s="200"/>
      <c r="S51" s="200"/>
      <c r="T51" s="200"/>
      <c r="U51" s="200"/>
      <c r="V51" s="200"/>
      <c r="W51" s="201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</row>
    <row r="52" spans="1:234" s="4" customFormat="1" ht="11.25" customHeight="1">
      <c r="A52" s="184"/>
      <c r="B52" s="185"/>
      <c r="C52" s="186"/>
      <c r="D52" s="6"/>
      <c r="E52" s="178"/>
      <c r="F52" s="179"/>
      <c r="G52" s="179"/>
      <c r="H52" s="180"/>
      <c r="I52" s="193"/>
      <c r="J52" s="194"/>
      <c r="K52" s="195"/>
      <c r="L52" s="206"/>
      <c r="M52" s="209"/>
      <c r="N52" s="210"/>
      <c r="O52" s="210"/>
      <c r="P52" s="202"/>
      <c r="Q52" s="203"/>
      <c r="R52" s="203"/>
      <c r="S52" s="203"/>
      <c r="T52" s="203"/>
      <c r="U52" s="203"/>
      <c r="V52" s="203"/>
      <c r="W52" s="204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</row>
    <row r="53" spans="1:234" s="4" customFormat="1" ht="13.5">
      <c r="A53" s="187"/>
      <c r="B53" s="188"/>
      <c r="C53" s="189"/>
      <c r="D53" s="6"/>
      <c r="E53" s="47" t="s">
        <v>1</v>
      </c>
      <c r="F53" s="48" t="s">
        <v>0</v>
      </c>
      <c r="G53" s="118" t="s">
        <v>53</v>
      </c>
      <c r="H53" s="49" t="s">
        <v>78</v>
      </c>
      <c r="I53" s="47" t="s">
        <v>1</v>
      </c>
      <c r="J53" s="48" t="s">
        <v>0</v>
      </c>
      <c r="K53" s="49" t="s">
        <v>53</v>
      </c>
      <c r="L53" s="81" t="s">
        <v>1</v>
      </c>
      <c r="M53" s="47" t="s">
        <v>1</v>
      </c>
      <c r="N53" s="48" t="s">
        <v>0</v>
      </c>
      <c r="O53" s="118" t="s">
        <v>76</v>
      </c>
      <c r="P53" s="111" t="s">
        <v>1</v>
      </c>
      <c r="Q53" s="102" t="s">
        <v>55</v>
      </c>
      <c r="R53" s="102" t="s">
        <v>79</v>
      </c>
      <c r="S53" s="102" t="s">
        <v>67</v>
      </c>
      <c r="T53" s="79" t="s">
        <v>68</v>
      </c>
      <c r="U53" s="94" t="s">
        <v>53</v>
      </c>
      <c r="V53" s="94" t="s">
        <v>77</v>
      </c>
      <c r="W53" s="112" t="s">
        <v>58</v>
      </c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</row>
    <row r="54" spans="1:234" s="4" customFormat="1" ht="11.25" customHeight="1">
      <c r="A54" s="53">
        <v>602</v>
      </c>
      <c r="B54" s="54"/>
      <c r="C54" s="55" t="s">
        <v>33</v>
      </c>
      <c r="D54" s="6"/>
      <c r="E54" s="60">
        <f>SUM(F54:H54)</f>
        <v>2988</v>
      </c>
      <c r="F54" s="57">
        <f aca="true" t="shared" si="9" ref="F54:O54">SUM(F55:F62)</f>
        <v>2753</v>
      </c>
      <c r="G54" s="57">
        <f>SUM(G55:G62)</f>
        <v>109</v>
      </c>
      <c r="H54" s="58">
        <f t="shared" si="9"/>
        <v>126</v>
      </c>
      <c r="I54" s="56">
        <f t="shared" si="9"/>
        <v>0</v>
      </c>
      <c r="J54" s="57">
        <f t="shared" si="9"/>
        <v>0</v>
      </c>
      <c r="K54" s="58">
        <f t="shared" si="9"/>
        <v>0</v>
      </c>
      <c r="L54" s="56">
        <f t="shared" si="9"/>
        <v>3250</v>
      </c>
      <c r="M54" s="56">
        <f t="shared" si="9"/>
        <v>0</v>
      </c>
      <c r="N54" s="57">
        <f t="shared" si="9"/>
        <v>3250</v>
      </c>
      <c r="O54" s="95">
        <f t="shared" si="9"/>
        <v>100</v>
      </c>
      <c r="P54" s="119">
        <f aca="true" t="shared" si="10" ref="P54:U54">SUM(P55:P62)</f>
        <v>0</v>
      </c>
      <c r="Q54" s="57">
        <f t="shared" si="10"/>
        <v>0</v>
      </c>
      <c r="R54" s="57">
        <f t="shared" si="10"/>
        <v>0</v>
      </c>
      <c r="S54" s="57">
        <f t="shared" si="10"/>
        <v>0</v>
      </c>
      <c r="T54" s="57">
        <f t="shared" si="10"/>
        <v>0</v>
      </c>
      <c r="U54" s="57">
        <f t="shared" si="10"/>
        <v>0</v>
      </c>
      <c r="V54" s="57">
        <f>SUM(V55:V62)</f>
        <v>0</v>
      </c>
      <c r="W54" s="113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spans="1:234" s="4" customFormat="1" ht="11.25" customHeight="1">
      <c r="A55" s="34"/>
      <c r="B55" s="35"/>
      <c r="C55" s="36" t="s">
        <v>34</v>
      </c>
      <c r="D55" s="6"/>
      <c r="E55" s="141">
        <f>SUM(F55:H55)</f>
        <v>515</v>
      </c>
      <c r="F55" s="15">
        <v>515</v>
      </c>
      <c r="G55" s="15"/>
      <c r="H55" s="59"/>
      <c r="I55" s="37"/>
      <c r="J55" s="15"/>
      <c r="K55" s="59"/>
      <c r="L55" s="37">
        <v>650</v>
      </c>
      <c r="M55" s="37"/>
      <c r="N55" s="15">
        <v>650</v>
      </c>
      <c r="O55" s="16"/>
      <c r="P55" s="120"/>
      <c r="Q55" s="16"/>
      <c r="R55" s="16"/>
      <c r="S55" s="16"/>
      <c r="T55" s="16"/>
      <c r="U55" s="16"/>
      <c r="V55" s="16"/>
      <c r="W55" s="114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</row>
    <row r="56" spans="1:234" s="4" customFormat="1" ht="11.25" customHeight="1">
      <c r="A56" s="34"/>
      <c r="B56" s="35"/>
      <c r="C56" s="36" t="s">
        <v>35</v>
      </c>
      <c r="D56" s="6"/>
      <c r="E56" s="141">
        <f>SUM(F56:H56)</f>
        <v>1927</v>
      </c>
      <c r="F56" s="15">
        <v>1927</v>
      </c>
      <c r="G56" s="15"/>
      <c r="H56" s="59"/>
      <c r="I56" s="37"/>
      <c r="J56" s="83"/>
      <c r="K56" s="59"/>
      <c r="L56" s="37">
        <v>1800</v>
      </c>
      <c r="M56" s="37"/>
      <c r="N56" s="83">
        <v>1800</v>
      </c>
      <c r="O56" s="16"/>
      <c r="P56" s="120"/>
      <c r="Q56" s="16"/>
      <c r="R56" s="16"/>
      <c r="S56" s="16"/>
      <c r="T56" s="16"/>
      <c r="U56" s="16"/>
      <c r="V56" s="16"/>
      <c r="W56" s="114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</row>
    <row r="57" spans="1:234" s="4" customFormat="1" ht="11.25" customHeight="1">
      <c r="A57" s="34"/>
      <c r="B57" s="35"/>
      <c r="C57" s="36" t="s">
        <v>36</v>
      </c>
      <c r="D57" s="6"/>
      <c r="E57" s="141">
        <f>SUM(F57:H57)</f>
        <v>30</v>
      </c>
      <c r="F57" s="15">
        <v>30</v>
      </c>
      <c r="G57" s="15"/>
      <c r="H57" s="59"/>
      <c r="I57" s="37"/>
      <c r="J57" s="15"/>
      <c r="K57" s="59"/>
      <c r="L57" s="37">
        <v>40</v>
      </c>
      <c r="M57" s="37"/>
      <c r="N57" s="15">
        <v>40</v>
      </c>
      <c r="O57" s="16"/>
      <c r="P57" s="120"/>
      <c r="Q57" s="16"/>
      <c r="R57" s="16"/>
      <c r="S57" s="16"/>
      <c r="T57" s="16"/>
      <c r="U57" s="16"/>
      <c r="V57" s="16"/>
      <c r="W57" s="114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</row>
    <row r="58" spans="1:234" s="4" customFormat="1" ht="11.25" customHeight="1">
      <c r="A58" s="34"/>
      <c r="B58" s="35"/>
      <c r="C58" s="36" t="s">
        <v>37</v>
      </c>
      <c r="D58" s="6"/>
      <c r="E58" s="141">
        <f>SUM(F58:H58)</f>
        <v>39</v>
      </c>
      <c r="F58" s="15"/>
      <c r="G58" s="15">
        <v>39</v>
      </c>
      <c r="H58" s="59"/>
      <c r="I58" s="37"/>
      <c r="J58" s="15"/>
      <c r="K58" s="59"/>
      <c r="L58" s="37">
        <v>60</v>
      </c>
      <c r="M58" s="37"/>
      <c r="N58" s="15">
        <v>60</v>
      </c>
      <c r="O58" s="16"/>
      <c r="P58" s="120"/>
      <c r="Q58" s="16"/>
      <c r="R58" s="16"/>
      <c r="S58" s="16"/>
      <c r="T58" s="16"/>
      <c r="U58" s="16"/>
      <c r="V58" s="16"/>
      <c r="W58" s="114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</row>
    <row r="59" spans="1:234" s="4" customFormat="1" ht="11.25" customHeight="1">
      <c r="A59" s="34"/>
      <c r="B59" s="35"/>
      <c r="C59" s="36" t="s">
        <v>56</v>
      </c>
      <c r="D59" s="6"/>
      <c r="E59" s="141">
        <f>SUM(F59:H59)</f>
        <v>126</v>
      </c>
      <c r="F59" s="15"/>
      <c r="G59" s="15"/>
      <c r="H59" s="59">
        <v>126</v>
      </c>
      <c r="I59" s="37"/>
      <c r="J59" s="15"/>
      <c r="K59" s="59"/>
      <c r="L59" s="37">
        <v>300</v>
      </c>
      <c r="M59" s="37"/>
      <c r="N59" s="15">
        <v>300</v>
      </c>
      <c r="O59" s="16"/>
      <c r="P59" s="120"/>
      <c r="Q59" s="16"/>
      <c r="R59" s="16"/>
      <c r="S59" s="16"/>
      <c r="T59" s="16"/>
      <c r="U59" s="16"/>
      <c r="V59" s="16"/>
      <c r="W59" s="114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</row>
    <row r="60" spans="1:234" s="4" customFormat="1" ht="11.25" customHeight="1">
      <c r="A60" s="34"/>
      <c r="B60" s="35"/>
      <c r="C60" s="36" t="s">
        <v>66</v>
      </c>
      <c r="D60" s="6"/>
      <c r="E60" s="141">
        <f>SUM(F60:H60)</f>
        <v>0</v>
      </c>
      <c r="F60" s="15"/>
      <c r="G60" s="15"/>
      <c r="H60" s="59"/>
      <c r="I60" s="37"/>
      <c r="J60" s="15"/>
      <c r="K60" s="59"/>
      <c r="L60" s="37">
        <v>100</v>
      </c>
      <c r="M60" s="37"/>
      <c r="N60" s="15">
        <v>100</v>
      </c>
      <c r="O60" s="16"/>
      <c r="P60" s="120"/>
      <c r="Q60" s="16"/>
      <c r="R60" s="16"/>
      <c r="S60" s="16"/>
      <c r="T60" s="16"/>
      <c r="U60" s="16"/>
      <c r="V60" s="16"/>
      <c r="W60" s="114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</row>
    <row r="61" spans="1:234" s="4" customFormat="1" ht="11.25" customHeight="1">
      <c r="A61" s="34"/>
      <c r="B61" s="35"/>
      <c r="C61" s="36" t="s">
        <v>81</v>
      </c>
      <c r="D61" s="6"/>
      <c r="E61" s="141"/>
      <c r="F61" s="15"/>
      <c r="G61" s="15"/>
      <c r="H61" s="59"/>
      <c r="I61" s="37"/>
      <c r="J61" s="15"/>
      <c r="K61" s="59"/>
      <c r="L61" s="37"/>
      <c r="M61" s="37"/>
      <c r="N61" s="15">
        <v>0</v>
      </c>
      <c r="O61" s="16">
        <v>100</v>
      </c>
      <c r="P61" s="120"/>
      <c r="Q61" s="16"/>
      <c r="R61" s="16"/>
      <c r="S61" s="16"/>
      <c r="T61" s="16"/>
      <c r="U61" s="16"/>
      <c r="V61" s="16"/>
      <c r="W61" s="114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</row>
    <row r="62" spans="1:234" s="4" customFormat="1" ht="11.25" customHeight="1">
      <c r="A62" s="34"/>
      <c r="B62" s="35"/>
      <c r="C62" s="36" t="s">
        <v>38</v>
      </c>
      <c r="D62" s="6"/>
      <c r="E62" s="141">
        <f>SUM(F62:H62)</f>
        <v>351</v>
      </c>
      <c r="F62" s="15">
        <v>281</v>
      </c>
      <c r="G62" s="15">
        <v>70</v>
      </c>
      <c r="H62" s="59"/>
      <c r="I62" s="37"/>
      <c r="J62" s="15"/>
      <c r="K62" s="59"/>
      <c r="L62" s="37">
        <v>300</v>
      </c>
      <c r="M62" s="37"/>
      <c r="N62" s="15">
        <v>300</v>
      </c>
      <c r="O62" s="16"/>
      <c r="P62" s="120"/>
      <c r="Q62" s="16"/>
      <c r="R62" s="16"/>
      <c r="S62" s="16"/>
      <c r="T62" s="16"/>
      <c r="U62" s="16"/>
      <c r="V62" s="16"/>
      <c r="W62" s="114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</row>
    <row r="63" spans="1:23" s="21" customFormat="1" ht="11.25" customHeight="1">
      <c r="A63" s="32">
        <v>603</v>
      </c>
      <c r="B63" s="10"/>
      <c r="C63" s="33" t="s">
        <v>39</v>
      </c>
      <c r="D63" s="20"/>
      <c r="E63" s="32">
        <f>SUM(F63:H63)</f>
        <v>372</v>
      </c>
      <c r="F63" s="10">
        <v>370</v>
      </c>
      <c r="G63" s="10">
        <v>2</v>
      </c>
      <c r="H63" s="33">
        <v>0</v>
      </c>
      <c r="I63" s="103">
        <f aca="true" t="shared" si="11" ref="I63:I71">SUM(J63:K63)</f>
        <v>0</v>
      </c>
      <c r="J63" s="10">
        <v>0</v>
      </c>
      <c r="K63" s="33">
        <v>0</v>
      </c>
      <c r="L63" s="32">
        <v>372</v>
      </c>
      <c r="M63" s="103">
        <f>SUM(N63:O63)</f>
        <v>372</v>
      </c>
      <c r="N63" s="10">
        <v>372</v>
      </c>
      <c r="O63" s="11">
        <v>0</v>
      </c>
      <c r="P63" s="121">
        <v>0</v>
      </c>
      <c r="Q63" s="11"/>
      <c r="R63" s="11">
        <v>0</v>
      </c>
      <c r="S63" s="11">
        <v>0</v>
      </c>
      <c r="T63" s="11"/>
      <c r="U63" s="11">
        <v>0</v>
      </c>
      <c r="V63" s="11">
        <v>0</v>
      </c>
      <c r="W63" s="115"/>
    </row>
    <row r="64" spans="1:23" s="21" customFormat="1" ht="11.25" customHeight="1">
      <c r="A64" s="32">
        <v>604</v>
      </c>
      <c r="B64" s="10"/>
      <c r="C64" s="33" t="s">
        <v>40</v>
      </c>
      <c r="D64" s="20"/>
      <c r="E64" s="32">
        <f>SUM(F64:H64)</f>
        <v>421</v>
      </c>
      <c r="F64" s="10">
        <v>175</v>
      </c>
      <c r="G64" s="10">
        <v>246</v>
      </c>
      <c r="H64" s="33">
        <v>0</v>
      </c>
      <c r="I64" s="103">
        <f t="shared" si="11"/>
        <v>0</v>
      </c>
      <c r="J64" s="86">
        <v>0</v>
      </c>
      <c r="K64" s="87">
        <v>0</v>
      </c>
      <c r="L64" s="32">
        <v>422</v>
      </c>
      <c r="M64" s="103">
        <f>SUM(N64:O64)</f>
        <v>422</v>
      </c>
      <c r="N64" s="86">
        <v>422</v>
      </c>
      <c r="O64" s="100">
        <v>0</v>
      </c>
      <c r="P64" s="121">
        <v>0</v>
      </c>
      <c r="Q64" s="11"/>
      <c r="R64" s="11"/>
      <c r="S64" s="11">
        <v>0</v>
      </c>
      <c r="T64" s="11"/>
      <c r="U64" s="11">
        <v>0</v>
      </c>
      <c r="V64" s="11">
        <v>0</v>
      </c>
      <c r="W64" s="115">
        <v>0</v>
      </c>
    </row>
    <row r="65" spans="1:234" s="4" customFormat="1" ht="11.25" customHeight="1">
      <c r="A65" s="32">
        <v>609</v>
      </c>
      <c r="B65" s="10"/>
      <c r="C65" s="33" t="s">
        <v>41</v>
      </c>
      <c r="D65" s="6"/>
      <c r="E65" s="60">
        <f>SUM(F65:H65)</f>
        <v>0</v>
      </c>
      <c r="F65" s="10">
        <v>0</v>
      </c>
      <c r="G65" s="10">
        <v>0</v>
      </c>
      <c r="H65" s="33">
        <v>0</v>
      </c>
      <c r="I65" s="103">
        <f t="shared" si="11"/>
        <v>0</v>
      </c>
      <c r="J65" s="10">
        <v>0</v>
      </c>
      <c r="K65" s="33"/>
      <c r="L65" s="32">
        <v>0</v>
      </c>
      <c r="M65" s="103">
        <f>SUM(N65:O65)</f>
        <v>0</v>
      </c>
      <c r="N65" s="10">
        <v>0</v>
      </c>
      <c r="O65" s="11"/>
      <c r="P65" s="121">
        <v>0</v>
      </c>
      <c r="Q65" s="11"/>
      <c r="R65" s="11"/>
      <c r="S65" s="11"/>
      <c r="T65" s="11"/>
      <c r="U65" s="11"/>
      <c r="V65" s="11"/>
      <c r="W65" s="11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</row>
    <row r="66" spans="1:234" s="4" customFormat="1" ht="11.25" customHeight="1">
      <c r="A66" s="32">
        <v>648</v>
      </c>
      <c r="B66" s="10"/>
      <c r="C66" s="33" t="s">
        <v>42</v>
      </c>
      <c r="D66" s="6"/>
      <c r="E66" s="60">
        <f>SUM(F66:H66)</f>
        <v>24</v>
      </c>
      <c r="F66" s="10">
        <v>24</v>
      </c>
      <c r="G66" s="10">
        <v>0</v>
      </c>
      <c r="H66" s="33">
        <v>0</v>
      </c>
      <c r="I66" s="103">
        <f t="shared" si="11"/>
        <v>0</v>
      </c>
      <c r="J66" s="10">
        <v>0</v>
      </c>
      <c r="K66" s="33"/>
      <c r="L66" s="32">
        <v>100</v>
      </c>
      <c r="M66" s="103">
        <f>SUM(N66:O66)</f>
        <v>100</v>
      </c>
      <c r="N66" s="10">
        <v>100</v>
      </c>
      <c r="O66" s="11"/>
      <c r="P66" s="121">
        <v>0</v>
      </c>
      <c r="Q66" s="11"/>
      <c r="R66" s="11">
        <v>0</v>
      </c>
      <c r="S66" s="11"/>
      <c r="T66" s="11"/>
      <c r="U66" s="11"/>
      <c r="V66" s="11"/>
      <c r="W66" s="115">
        <v>0</v>
      </c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</row>
    <row r="67" spans="1:234" s="4" customFormat="1" ht="11.25" customHeight="1">
      <c r="A67" s="32">
        <v>649</v>
      </c>
      <c r="B67" s="10"/>
      <c r="C67" s="33" t="s">
        <v>43</v>
      </c>
      <c r="D67" s="6"/>
      <c r="E67" s="60">
        <f>SUM(F67:H67)</f>
        <v>8</v>
      </c>
      <c r="F67" s="10">
        <f aca="true" t="shared" si="12" ref="F67:T67">SUM(F68)</f>
        <v>8</v>
      </c>
      <c r="G67" s="10">
        <f t="shared" si="12"/>
        <v>0</v>
      </c>
      <c r="H67" s="33">
        <f t="shared" si="12"/>
        <v>0</v>
      </c>
      <c r="I67" s="32">
        <f t="shared" si="12"/>
        <v>0</v>
      </c>
      <c r="J67" s="10">
        <f t="shared" si="12"/>
        <v>0</v>
      </c>
      <c r="K67" s="33">
        <v>0</v>
      </c>
      <c r="L67" s="32">
        <f t="shared" si="12"/>
        <v>0</v>
      </c>
      <c r="M67" s="32">
        <f t="shared" si="12"/>
        <v>0</v>
      </c>
      <c r="N67" s="10">
        <f t="shared" si="12"/>
        <v>0</v>
      </c>
      <c r="O67" s="11">
        <v>0</v>
      </c>
      <c r="P67" s="121">
        <f>SUM(Q67:W67)</f>
        <v>0</v>
      </c>
      <c r="Q67" s="10">
        <f t="shared" si="12"/>
        <v>0</v>
      </c>
      <c r="R67" s="10">
        <f t="shared" si="12"/>
        <v>0</v>
      </c>
      <c r="S67" s="10">
        <f t="shared" si="12"/>
        <v>0</v>
      </c>
      <c r="T67" s="10">
        <f t="shared" si="12"/>
        <v>0</v>
      </c>
      <c r="U67" s="11"/>
      <c r="V67" s="11"/>
      <c r="W67" s="11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</row>
    <row r="68" spans="1:234" s="4" customFormat="1" ht="11.25" customHeight="1">
      <c r="A68" s="34"/>
      <c r="B68" s="35"/>
      <c r="C68" s="36" t="s">
        <v>44</v>
      </c>
      <c r="D68" s="6"/>
      <c r="E68" s="141">
        <f>SUM(F68:H68)</f>
        <v>8</v>
      </c>
      <c r="F68" s="15">
        <v>8</v>
      </c>
      <c r="G68" s="15"/>
      <c r="H68" s="59"/>
      <c r="I68" s="105"/>
      <c r="J68" s="15"/>
      <c r="K68" s="80"/>
      <c r="L68" s="37"/>
      <c r="M68" s="105"/>
      <c r="N68" s="15"/>
      <c r="O68" s="133"/>
      <c r="P68" s="120"/>
      <c r="Q68" s="16"/>
      <c r="R68" s="16"/>
      <c r="S68" s="16"/>
      <c r="T68" s="16"/>
      <c r="U68" s="16"/>
      <c r="V68" s="16"/>
      <c r="W68" s="114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</row>
    <row r="69" spans="1:23" s="21" customFormat="1" ht="11.25" customHeight="1">
      <c r="A69" s="32">
        <v>662</v>
      </c>
      <c r="B69" s="10"/>
      <c r="C69" s="33" t="s">
        <v>45</v>
      </c>
      <c r="D69" s="20"/>
      <c r="E69" s="60">
        <f>SUM(F69:H69)</f>
        <v>0</v>
      </c>
      <c r="F69" s="10">
        <v>0</v>
      </c>
      <c r="G69" s="10">
        <v>0</v>
      </c>
      <c r="H69" s="33">
        <v>0</v>
      </c>
      <c r="I69" s="103">
        <f t="shared" si="11"/>
        <v>0</v>
      </c>
      <c r="J69" s="10"/>
      <c r="K69" s="33"/>
      <c r="L69" s="32">
        <v>0</v>
      </c>
      <c r="M69" s="103">
        <f>SUM(N69:O69)</f>
        <v>0</v>
      </c>
      <c r="N69" s="10"/>
      <c r="O69" s="11"/>
      <c r="P69" s="121">
        <f>SUM(Q69:W69)</f>
        <v>0</v>
      </c>
      <c r="Q69" s="11"/>
      <c r="R69" s="11"/>
      <c r="S69" s="11"/>
      <c r="T69" s="11"/>
      <c r="U69" s="11"/>
      <c r="V69" s="11"/>
      <c r="W69" s="115"/>
    </row>
    <row r="70" spans="1:23" s="21" customFormat="1" ht="11.25" customHeight="1">
      <c r="A70" s="32">
        <v>669</v>
      </c>
      <c r="B70" s="10"/>
      <c r="C70" s="33" t="s">
        <v>46</v>
      </c>
      <c r="D70" s="20"/>
      <c r="E70" s="60">
        <f>SUM(F70:H70)</f>
        <v>0</v>
      </c>
      <c r="F70" s="10">
        <v>0</v>
      </c>
      <c r="G70" s="10">
        <v>0</v>
      </c>
      <c r="H70" s="33">
        <v>0</v>
      </c>
      <c r="I70" s="103">
        <f t="shared" si="11"/>
        <v>0</v>
      </c>
      <c r="J70" s="10"/>
      <c r="K70" s="33"/>
      <c r="L70" s="32">
        <v>0</v>
      </c>
      <c r="M70" s="103">
        <f>SUM(N70:O70)</f>
        <v>0</v>
      </c>
      <c r="N70" s="10"/>
      <c r="O70" s="11"/>
      <c r="P70" s="121">
        <f>SUM(Q70:W70)</f>
        <v>0</v>
      </c>
      <c r="Q70" s="11"/>
      <c r="R70" s="11"/>
      <c r="S70" s="11"/>
      <c r="T70" s="11"/>
      <c r="U70" s="11"/>
      <c r="V70" s="11"/>
      <c r="W70" s="115"/>
    </row>
    <row r="71" spans="1:23" s="21" customFormat="1" ht="11.25" customHeight="1">
      <c r="A71" s="32">
        <v>672</v>
      </c>
      <c r="B71" s="10"/>
      <c r="C71" s="33" t="s">
        <v>54</v>
      </c>
      <c r="D71" s="20"/>
      <c r="E71" s="60">
        <f>SUM(F71:H71)</f>
        <v>150</v>
      </c>
      <c r="F71" s="92">
        <v>150</v>
      </c>
      <c r="G71" s="92">
        <v>0</v>
      </c>
      <c r="H71" s="65"/>
      <c r="I71" s="103">
        <f t="shared" si="11"/>
        <v>0</v>
      </c>
      <c r="J71" s="63">
        <v>0</v>
      </c>
      <c r="K71" s="65"/>
      <c r="L71" s="91">
        <v>150</v>
      </c>
      <c r="M71" s="103">
        <f>SUM(N71:O71)</f>
        <v>150</v>
      </c>
      <c r="N71" s="63">
        <v>150</v>
      </c>
      <c r="O71" s="64"/>
      <c r="P71" s="121">
        <v>0</v>
      </c>
      <c r="Q71" s="92"/>
      <c r="R71" s="92">
        <v>0</v>
      </c>
      <c r="S71" s="92"/>
      <c r="T71" s="92"/>
      <c r="U71" s="92"/>
      <c r="V71" s="92"/>
      <c r="W71" s="115"/>
    </row>
    <row r="72" spans="1:23" s="21" customFormat="1" ht="11.25" customHeight="1">
      <c r="A72" s="32">
        <v>672</v>
      </c>
      <c r="B72" s="10"/>
      <c r="C72" s="33" t="s">
        <v>52</v>
      </c>
      <c r="D72" s="20"/>
      <c r="E72" s="60">
        <f>SUM(F72:H72)</f>
        <v>5916</v>
      </c>
      <c r="F72" s="67">
        <v>2986</v>
      </c>
      <c r="G72" s="67">
        <v>1324</v>
      </c>
      <c r="H72" s="68">
        <v>1606</v>
      </c>
      <c r="I72" s="106">
        <f>SUM(J72:K72)</f>
        <v>0</v>
      </c>
      <c r="J72" s="107">
        <v>0</v>
      </c>
      <c r="K72" s="108">
        <v>0</v>
      </c>
      <c r="L72" s="99">
        <v>7200</v>
      </c>
      <c r="M72" s="106">
        <f>SUM(N72:O72)</f>
        <v>8350</v>
      </c>
      <c r="N72" s="107">
        <v>7200</v>
      </c>
      <c r="O72" s="134">
        <v>1150</v>
      </c>
      <c r="P72" s="122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123">
        <v>0</v>
      </c>
    </row>
    <row r="73" spans="1:234" s="4" customFormat="1" ht="11.25" customHeight="1">
      <c r="A73" s="39"/>
      <c r="B73" s="40"/>
      <c r="C73" s="41" t="s">
        <v>47</v>
      </c>
      <c r="D73" s="20"/>
      <c r="E73" s="39">
        <f aca="true" t="shared" si="13" ref="E73:O73">SUM(E54,E63:E67,E69:E72)</f>
        <v>9879</v>
      </c>
      <c r="F73" s="40">
        <f t="shared" si="13"/>
        <v>6466</v>
      </c>
      <c r="G73" s="40">
        <f>SUM(G54,G63:G67,G69:G72)</f>
        <v>1681</v>
      </c>
      <c r="H73" s="66">
        <f t="shared" si="13"/>
        <v>1732</v>
      </c>
      <c r="I73" s="39">
        <f t="shared" si="13"/>
        <v>0</v>
      </c>
      <c r="J73" s="84">
        <f t="shared" si="13"/>
        <v>0</v>
      </c>
      <c r="K73" s="85">
        <f t="shared" si="13"/>
        <v>0</v>
      </c>
      <c r="L73" s="39">
        <f t="shared" si="13"/>
        <v>11494</v>
      </c>
      <c r="M73" s="39">
        <f t="shared" si="13"/>
        <v>9394</v>
      </c>
      <c r="N73" s="84">
        <f t="shared" si="13"/>
        <v>11494</v>
      </c>
      <c r="O73" s="96">
        <f t="shared" si="13"/>
        <v>1250</v>
      </c>
      <c r="P73" s="124">
        <f>SUM(Q73:W73)</f>
        <v>0</v>
      </c>
      <c r="Q73" s="40">
        <f aca="true" t="shared" si="14" ref="Q73:W73">SUM(Q54,Q63:Q67,Q69:Q72)</f>
        <v>0</v>
      </c>
      <c r="R73" s="40">
        <f t="shared" si="14"/>
        <v>0</v>
      </c>
      <c r="S73" s="40">
        <f t="shared" si="14"/>
        <v>0</v>
      </c>
      <c r="T73" s="40">
        <f t="shared" si="14"/>
        <v>0</v>
      </c>
      <c r="U73" s="125">
        <f t="shared" si="14"/>
        <v>0</v>
      </c>
      <c r="V73" s="125">
        <f>SUM(V54,V63:V67,V69:V72)</f>
        <v>0</v>
      </c>
      <c r="W73" s="125">
        <f t="shared" si="14"/>
        <v>0</v>
      </c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</row>
    <row r="74" spans="1:23" s="45" customFormat="1" ht="11.25" customHeight="1">
      <c r="A74" s="42"/>
      <c r="B74" s="38"/>
      <c r="C74" s="43"/>
      <c r="D74" s="44"/>
      <c r="E74" s="73"/>
      <c r="F74" s="74"/>
      <c r="G74" s="74"/>
      <c r="H74" s="76"/>
      <c r="I74" s="73"/>
      <c r="J74" s="74"/>
      <c r="K74" s="76"/>
      <c r="L74" s="73"/>
      <c r="M74" s="73"/>
      <c r="N74" s="74"/>
      <c r="O74" s="75"/>
      <c r="P74" s="126"/>
      <c r="Q74" s="75"/>
      <c r="R74" s="75"/>
      <c r="S74" s="75"/>
      <c r="T74" s="75"/>
      <c r="U74" s="75"/>
      <c r="V74" s="75"/>
      <c r="W74" s="127"/>
    </row>
    <row r="75" spans="1:23" s="21" customFormat="1" ht="11.25" customHeight="1">
      <c r="A75" s="32">
        <v>672</v>
      </c>
      <c r="B75" s="10"/>
      <c r="C75" s="33" t="s">
        <v>48</v>
      </c>
      <c r="D75" s="20"/>
      <c r="E75" s="60">
        <f>SUM(F75:H75)</f>
        <v>167</v>
      </c>
      <c r="F75" s="63">
        <v>167</v>
      </c>
      <c r="G75" s="63">
        <v>0</v>
      </c>
      <c r="H75" s="65">
        <v>0</v>
      </c>
      <c r="I75" s="103">
        <f>SUM(J75:K75)</f>
        <v>0</v>
      </c>
      <c r="J75" s="63">
        <v>0</v>
      </c>
      <c r="K75" s="65"/>
      <c r="L75" s="62">
        <v>60</v>
      </c>
      <c r="M75" s="103">
        <f>SUM(N75:O75)</f>
        <v>60</v>
      </c>
      <c r="N75" s="63">
        <v>60</v>
      </c>
      <c r="O75" s="64"/>
      <c r="P75" s="121">
        <f>SUM(Q75:W75)</f>
        <v>0</v>
      </c>
      <c r="Q75" s="64"/>
      <c r="R75" s="64">
        <v>0</v>
      </c>
      <c r="S75" s="64"/>
      <c r="T75" s="64"/>
      <c r="U75" s="64"/>
      <c r="V75" s="64"/>
      <c r="W75" s="128">
        <v>0</v>
      </c>
    </row>
    <row r="76" spans="1:23" s="21" customFormat="1" ht="11.25" customHeight="1">
      <c r="A76" s="39"/>
      <c r="B76" s="40"/>
      <c r="C76" s="41" t="s">
        <v>49</v>
      </c>
      <c r="D76" s="46"/>
      <c r="E76" s="39">
        <f aca="true" t="shared" si="15" ref="E76:K76">SUM(E73+E75)</f>
        <v>10046</v>
      </c>
      <c r="F76" s="40">
        <f t="shared" si="15"/>
        <v>6633</v>
      </c>
      <c r="G76" s="40">
        <f>SUM(G73+G75)</f>
        <v>1681</v>
      </c>
      <c r="H76" s="66">
        <f t="shared" si="15"/>
        <v>1732</v>
      </c>
      <c r="I76" s="39">
        <f t="shared" si="15"/>
        <v>0</v>
      </c>
      <c r="J76" s="84">
        <f t="shared" si="15"/>
        <v>0</v>
      </c>
      <c r="K76" s="85">
        <f t="shared" si="15"/>
        <v>0</v>
      </c>
      <c r="L76" s="39">
        <f>SUM(L73+L75)</f>
        <v>11554</v>
      </c>
      <c r="M76" s="39">
        <f>SUM(M73+M75)</f>
        <v>9454</v>
      </c>
      <c r="N76" s="84">
        <f>SUM(N73+N75)</f>
        <v>11554</v>
      </c>
      <c r="O76" s="96">
        <f>SUM(O73+O75)</f>
        <v>1250</v>
      </c>
      <c r="P76" s="124">
        <f>SUM(Q76:W76)</f>
        <v>0</v>
      </c>
      <c r="Q76" s="40">
        <f aca="true" t="shared" si="16" ref="Q76:W76">SUM(Q73+Q75)</f>
        <v>0</v>
      </c>
      <c r="R76" s="40">
        <f t="shared" si="16"/>
        <v>0</v>
      </c>
      <c r="S76" s="40">
        <f t="shared" si="16"/>
        <v>0</v>
      </c>
      <c r="T76" s="40">
        <f t="shared" si="16"/>
        <v>0</v>
      </c>
      <c r="U76" s="125">
        <f t="shared" si="16"/>
        <v>0</v>
      </c>
      <c r="V76" s="125">
        <f>SUM(V73+V75)</f>
        <v>0</v>
      </c>
      <c r="W76" s="125">
        <f t="shared" si="16"/>
        <v>0</v>
      </c>
    </row>
    <row r="77" spans="1:23" s="45" customFormat="1" ht="11.25" customHeight="1">
      <c r="A77" s="42"/>
      <c r="B77" s="38"/>
      <c r="C77" s="43"/>
      <c r="D77" s="44"/>
      <c r="E77" s="69"/>
      <c r="F77" s="70"/>
      <c r="G77" s="70"/>
      <c r="H77" s="72"/>
      <c r="I77" s="69"/>
      <c r="J77" s="70"/>
      <c r="K77" s="72"/>
      <c r="L77" s="69"/>
      <c r="M77" s="69"/>
      <c r="N77" s="70"/>
      <c r="O77" s="71"/>
      <c r="P77" s="129"/>
      <c r="Q77" s="71"/>
      <c r="R77" s="71"/>
      <c r="S77" s="71"/>
      <c r="T77" s="71"/>
      <c r="U77" s="71"/>
      <c r="V77" s="71"/>
      <c r="W77" s="130"/>
    </row>
    <row r="78" spans="1:234" s="4" customFormat="1" ht="11.25" customHeight="1" thickBot="1">
      <c r="A78" s="39"/>
      <c r="B78" s="40"/>
      <c r="C78" s="41" t="s">
        <v>50</v>
      </c>
      <c r="D78" s="20"/>
      <c r="E78" s="77">
        <f aca="true" t="shared" si="17" ref="E78:O78">E76-E44</f>
        <v>228</v>
      </c>
      <c r="F78" s="78">
        <f t="shared" si="17"/>
        <v>193</v>
      </c>
      <c r="G78" s="78">
        <f>G76-G44</f>
        <v>119</v>
      </c>
      <c r="H78" s="41">
        <f t="shared" si="17"/>
        <v>-84</v>
      </c>
      <c r="I78" s="77">
        <f t="shared" si="17"/>
        <v>0</v>
      </c>
      <c r="J78" s="88">
        <f t="shared" si="17"/>
        <v>0</v>
      </c>
      <c r="K78" s="89">
        <f t="shared" si="17"/>
        <v>0</v>
      </c>
      <c r="L78" s="77">
        <f t="shared" si="17"/>
        <v>0</v>
      </c>
      <c r="M78" s="77">
        <f t="shared" si="17"/>
        <v>7914</v>
      </c>
      <c r="N78" s="88">
        <f t="shared" si="17"/>
        <v>0</v>
      </c>
      <c r="O78" s="135">
        <f t="shared" si="17"/>
        <v>0</v>
      </c>
      <c r="P78" s="131">
        <f aca="true" t="shared" si="18" ref="P78:W78">P76-P44</f>
        <v>0</v>
      </c>
      <c r="Q78" s="131">
        <f t="shared" si="18"/>
        <v>0</v>
      </c>
      <c r="R78" s="131">
        <f t="shared" si="18"/>
        <v>0</v>
      </c>
      <c r="S78" s="131">
        <f t="shared" si="18"/>
        <v>0</v>
      </c>
      <c r="T78" s="131">
        <f t="shared" si="18"/>
        <v>0</v>
      </c>
      <c r="U78" s="132">
        <f t="shared" si="18"/>
        <v>0</v>
      </c>
      <c r="V78" s="132">
        <f>V76-V44</f>
        <v>0</v>
      </c>
      <c r="W78" s="132">
        <f t="shared" si="18"/>
        <v>0</v>
      </c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</row>
  </sheetData>
  <sheetProtection selectLockedCells="1" selectUnlockedCells="1"/>
  <mergeCells count="16">
    <mergeCell ref="P1:W1"/>
    <mergeCell ref="P2:W3"/>
    <mergeCell ref="P50:W50"/>
    <mergeCell ref="P51:W52"/>
    <mergeCell ref="A1:L1"/>
    <mergeCell ref="L2:L3"/>
    <mergeCell ref="M2:O3"/>
    <mergeCell ref="E51:H52"/>
    <mergeCell ref="L51:L52"/>
    <mergeCell ref="M51:O52"/>
    <mergeCell ref="A50:L50"/>
    <mergeCell ref="E2:H3"/>
    <mergeCell ref="A2:C4"/>
    <mergeCell ref="A51:C53"/>
    <mergeCell ref="I2:K3"/>
    <mergeCell ref="I51:K52"/>
  </mergeCells>
  <printOptions/>
  <pageMargins left="0.5118110236220472" right="0.35433070866141736" top="0.9055118110236221" bottom="0.9055118110236221" header="0.5118110236220472" footer="0.5118110236220472"/>
  <pageSetup firstPageNumber="1" useFirstPageNumber="1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</dc:creator>
  <cp:keywords/>
  <dc:description/>
  <cp:lastModifiedBy>meks</cp:lastModifiedBy>
  <cp:lastPrinted>2015-02-10T08:11:27Z</cp:lastPrinted>
  <dcterms:created xsi:type="dcterms:W3CDTF">2013-09-19T08:15:37Z</dcterms:created>
  <dcterms:modified xsi:type="dcterms:W3CDTF">2015-08-11T10:16:30Z</dcterms:modified>
  <cp:category/>
  <cp:version/>
  <cp:contentType/>
  <cp:contentStatus/>
</cp:coreProperties>
</file>